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utilities\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V82" i="1" l="1"/>
  <c r="Z317" i="1" l="1"/>
  <c r="Z256" i="1"/>
  <c r="Z244" i="1"/>
  <c r="Z243" i="1"/>
  <c r="Z238" i="1"/>
  <c r="Z160" i="1"/>
  <c r="Z82" i="1"/>
  <c r="AD317" i="1"/>
  <c r="AC317" i="1"/>
  <c r="AB317" i="1"/>
  <c r="AA317" i="1"/>
  <c r="AD256" i="1"/>
  <c r="AC256" i="1"/>
  <c r="AB256" i="1"/>
  <c r="AA256" i="1"/>
  <c r="AD244" i="1"/>
  <c r="AC244" i="1"/>
  <c r="AB244" i="1"/>
  <c r="AA244" i="1"/>
  <c r="AD243" i="1"/>
  <c r="AC243" i="1"/>
  <c r="AB243" i="1"/>
  <c r="AA243" i="1"/>
  <c r="AD238" i="1"/>
  <c r="AA238" i="1"/>
  <c r="AD160" i="1"/>
  <c r="AC160" i="1"/>
  <c r="AB160" i="1"/>
  <c r="AA160" i="1"/>
  <c r="AD82" i="1"/>
  <c r="AC82" i="1"/>
  <c r="AB82" i="1"/>
  <c r="AA82" i="1"/>
  <c r="Y244" i="1" l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T166" i="1"/>
  <c r="J166" i="1"/>
  <c r="I166" i="1"/>
  <c r="Q88" i="1"/>
  <c r="P88" i="1"/>
  <c r="O88" i="1"/>
  <c r="N88" i="1"/>
  <c r="M88" i="1"/>
  <c r="L88" i="1"/>
  <c r="K88" i="1"/>
  <c r="J88" i="1"/>
  <c r="I88" i="1"/>
  <c r="H88" i="1"/>
  <c r="G88" i="1"/>
  <c r="F88" i="1"/>
  <c r="Y317" i="1" l="1"/>
  <c r="X317" i="1"/>
  <c r="W317" i="1"/>
  <c r="V317" i="1"/>
  <c r="U317" i="1"/>
  <c r="T317" i="1"/>
  <c r="S317" i="1"/>
  <c r="R317" i="1"/>
  <c r="Q317" i="1"/>
  <c r="P317" i="1"/>
  <c r="O317" i="1"/>
  <c r="N317" i="1"/>
  <c r="M317" i="1"/>
  <c r="L317" i="1"/>
  <c r="K317" i="1"/>
  <c r="J317" i="1"/>
  <c r="I317" i="1"/>
  <c r="H317" i="1"/>
  <c r="G317" i="1"/>
  <c r="F317" i="1"/>
  <c r="Y238" i="1"/>
  <c r="X238" i="1"/>
  <c r="W238" i="1"/>
  <c r="V238" i="1"/>
  <c r="U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Y82" i="1"/>
  <c r="X82" i="1"/>
  <c r="W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Y256" i="1" l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W178" i="1"/>
  <c r="T178" i="1"/>
  <c r="T238" i="1" s="1"/>
  <c r="J178" i="1"/>
  <c r="I178" i="1"/>
  <c r="T165" i="1"/>
  <c r="J165" i="1"/>
  <c r="I165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Q87" i="1"/>
  <c r="P87" i="1"/>
  <c r="O87" i="1"/>
  <c r="N87" i="1"/>
  <c r="M87" i="1"/>
  <c r="L87" i="1"/>
  <c r="K87" i="1"/>
  <c r="J87" i="1"/>
  <c r="I87" i="1"/>
  <c r="H87" i="1"/>
  <c r="G87" i="1"/>
  <c r="F87" i="1"/>
  <c r="D7" i="1" l="1"/>
  <c r="D84" i="1" s="1"/>
  <c r="D162" i="1" s="1"/>
  <c r="D240" i="1" s="1"/>
</calcChain>
</file>

<file path=xl/sharedStrings.xml><?xml version="1.0" encoding="utf-8"?>
<sst xmlns="http://schemas.openxmlformats.org/spreadsheetml/2006/main" count="241" uniqueCount="86">
  <si>
    <t>SHEET NO.</t>
  </si>
  <si>
    <t>&lt;--- ENTER STARTING SHEET NUMBER</t>
  </si>
  <si>
    <t>ITEM_CODE</t>
  </si>
  <si>
    <t>ADDITIONAL_DESCRIPTION</t>
  </si>
  <si>
    <t>Page #</t>
  </si>
  <si>
    <t>Split #</t>
  </si>
  <si>
    <t>Total</t>
  </si>
  <si>
    <t>REF NO.</t>
  </si>
  <si>
    <t>CY</t>
  </si>
  <si>
    <t>LB</t>
  </si>
  <si>
    <t>PAVEMENT REPAIR</t>
  </si>
  <si>
    <t>SY</t>
  </si>
  <si>
    <t>CONCRETE, MISC.: CONCRETE BLOCKING, CLASS C, INCREASE OR DECREASE (COL. 801)</t>
  </si>
  <si>
    <t>SPECIAL</t>
  </si>
  <si>
    <t>FITTINGS, INCREASE OR DECREASE (COL. 801)</t>
  </si>
  <si>
    <t>SEEDING AND MULCHING, CLASS 2</t>
  </si>
  <si>
    <t>WATER WORK, MISC.: 6" DUCTILE IRON WATER PIPE AND FITTINGS (COL. 801)</t>
  </si>
  <si>
    <t>WATER WORK, MISC.: 3/4" WATER SERVICE TAP, TRANSFERRED (COL. 805)</t>
  </si>
  <si>
    <t>FIRE HYDRANT, TYPE A (COL. 809)</t>
  </si>
  <si>
    <t>FIRE HYDRANT, TYPE A MODIFIED (COL 809)</t>
  </si>
  <si>
    <t>FIRE HYDRANT, ABANDONED (COL 809)</t>
  </si>
  <si>
    <t>6" GATE VALVE AND APPURTENANCES (COL 802)</t>
  </si>
  <si>
    <t>36" BUTTERFLY VALVE AND APPURTENANCES (COL 802)</t>
  </si>
  <si>
    <t>CONTINUITY TESTING</t>
  </si>
  <si>
    <t>LS</t>
  </si>
  <si>
    <t>SURVEY COORDINATES</t>
  </si>
  <si>
    <t>WATER WORK.: 8"X6" TAPPING SLEEVE AND VALVE (COL. 803)</t>
  </si>
  <si>
    <t>CONT</t>
  </si>
  <si>
    <t>54" CASING PIPE, 3/4" THICKNESS (COL 806)</t>
  </si>
  <si>
    <t>FLANGE ISOLATION KITS FOR DUCTILE IRON PIPE</t>
  </si>
  <si>
    <t>CORROSION PROTECTION</t>
  </si>
  <si>
    <t>1 1/2" CURB STOP, RELOCATED (COL 805)</t>
  </si>
  <si>
    <t>FIRE HYDRANT, RELOCATED (COL 809)</t>
  </si>
  <si>
    <t>WATER WORK, MISC.: 36" WATER PIPE AND FITTINGS (COL. 801)</t>
  </si>
  <si>
    <t>FT</t>
  </si>
  <si>
    <t>24" CASING PIPE (COL 806)</t>
  </si>
  <si>
    <t>30" CASING PIPE (COL 806)</t>
  </si>
  <si>
    <t>54" CASING PIPE (COL 806)</t>
  </si>
  <si>
    <t>10" DIP FORCEMAIN W/ BEDDING AND BACKFILL PER COL 801</t>
  </si>
  <si>
    <t>18" DIPFORCEMAIN W/ BEDDING AND BACKFILL PER COL 801</t>
  </si>
  <si>
    <t>INCREASED OR DECREASED EARTH EXCAVATION (COL 902)</t>
  </si>
  <si>
    <t>STRUCTURE REMOVED - SANITARY VAULT (COL 202)</t>
  </si>
  <si>
    <t>STRUCTURE REMOVED - AIR RELEASE MANHOLE VAULT (COL 202)</t>
  </si>
  <si>
    <t>638e98600</t>
  </si>
  <si>
    <t xml:space="preserve"> 6" DUCTILE IRON WATER PIPE AND FITTINGS (COL. 801)</t>
  </si>
  <si>
    <t xml:space="preserve"> 36" WATER PIPE AND FITTINGS (COL. 801)</t>
  </si>
  <si>
    <t>638e98000</t>
  </si>
  <si>
    <t xml:space="preserve">  3/4" WATER SERVICE TAP, TRANSFERRED (COL. 805)</t>
  </si>
  <si>
    <t>690e98000</t>
  </si>
  <si>
    <t xml:space="preserve"> 8"X6" TAPPING SLEEVE AND VALVE (COL. 803)</t>
  </si>
  <si>
    <t>690E98400</t>
  </si>
  <si>
    <t>659E00510</t>
  </si>
  <si>
    <t>253E01000</t>
  </si>
  <si>
    <t>511E71100</t>
  </si>
  <si>
    <t xml:space="preserve"> CONCRETE BLOCKING, CLASS C, INCREASE OR DECREASE (COL. 801)</t>
  </si>
  <si>
    <t>690E99400</t>
  </si>
  <si>
    <t>611E97400</t>
  </si>
  <si>
    <t>911E97400</t>
  </si>
  <si>
    <t xml:space="preserve"> 16" PVC C900 PIPE, WITH TYPE 1 BEDDING WITH 912 COMPACTED GRANULAR BACKFILL (COL 901)</t>
  </si>
  <si>
    <t xml:space="preserve"> 42" PIPE, WITH TYPE 1 BEDDING WITH 912 COMPACTED GRANULAR BACKFILL (COL 901)</t>
  </si>
  <si>
    <t>690E98000</t>
  </si>
  <si>
    <t>SEWER ABANDONED(COL 202)</t>
  </si>
  <si>
    <t>36" DIP OR PCCP FORCEMAIN W/ BEDDING AND BACKFILL PER COL 801</t>
  </si>
  <si>
    <t>690E98100</t>
  </si>
  <si>
    <t>625E25930</t>
  </si>
  <si>
    <t>611E99690</t>
  </si>
  <si>
    <t xml:space="preserve"> MANHOLE RECONSTRUCTED TO GRADE</t>
  </si>
  <si>
    <t xml:space="preserve"> STRUCTURE AT STATION 0+47, COMPLETE (COL 904)</t>
  </si>
  <si>
    <t>EACH</t>
  </si>
  <si>
    <t>MANHOLE TYPE C, W/ OUTSIDE DROP (COL 901)</t>
  </si>
  <si>
    <t>690E98700</t>
  </si>
  <si>
    <t>MANHOLE MISC.: AIR RELEASE MANHOLE AND APPURTENANCES, COMPLETE</t>
  </si>
  <si>
    <t xml:space="preserve"> AIR RELEASE MANHOLE AND APPURTENANCES, COMPLETE</t>
  </si>
  <si>
    <t>TOTAL</t>
  </si>
  <si>
    <t xml:space="preserve"> 12" DUCTILE IRON WATER PIPE AND FITTINGS (COL. 801)</t>
  </si>
  <si>
    <t>WATER WORK, MISC.: 12" DUCTILE IRON WATER PIPE AND FITTINGS (COL. 801)</t>
  </si>
  <si>
    <t>12" GATE VALVE AND APPURTENANCES (COL 802)</t>
  </si>
  <si>
    <t>8-INCH WATER MAIN ABANDONED (COL. 808)</t>
  </si>
  <si>
    <t>ALLOWANCE FOR PASSIVE CATHODIC PROTECTION SYSTEM DESIGN AND INSTALLATION</t>
  </si>
  <si>
    <t>ALLOWANCE FOR ADDITIONAL TEST STATIONS AND FLANGE ISOLATION KITS FOR STEEL OR CONCRETE PIPE</t>
  </si>
  <si>
    <t>16" PVC C900 PIPE, WITH TYPE 1 BEDDING WITH 912 COMPACTED GRANULAR BACKFILL (COL 901)</t>
  </si>
  <si>
    <t>42" PIPE, WITH TYPE 1 BEDDING WITH BACKFILL (COL 901)</t>
  </si>
  <si>
    <t>STRUCTURE AT STATION 0+47, COMPLETE (COL 904)</t>
  </si>
  <si>
    <t>MANHOLE RECONSTRUCTED TO GRADE</t>
  </si>
  <si>
    <t>FULL DEPTH PAVEMENT SAWING</t>
  </si>
  <si>
    <t>BYPASS PUMPING, COC SS-3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</si>
</sst>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???/???"/>
    <numFmt numFmtId="165" formatCode="0\)"/>
    <numFmt numFmtId="166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vertical="center"/>
    </xf>
    <xf numFmtId="0" fontId="4" fillId="5" borderId="19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5" xfId="0" applyFont="1" applyFill="1" applyBorder="1" applyAlignment="1" applyProtection="1">
      <alignment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7" fillId="0" borderId="10" xfId="0" applyFont="1" applyFill="1" applyBorder="1" applyAlignment="1" applyProtection="1">
      <alignment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7" fillId="0" borderId="10" xfId="0" applyFont="1" applyFill="1" applyBorder="1" applyAlignment="1" applyProtection="1">
      <alignment vertical="center"/>
    </xf>
    <xf numFmtId="164" fontId="4" fillId="0" borderId="11" xfId="0" applyNumberFormat="1" applyFont="1" applyFill="1" applyBorder="1" applyAlignment="1" applyProtection="1">
      <alignment horizontal="center" vertical="center" textRotation="90" wrapText="1"/>
    </xf>
    <xf numFmtId="164" fontId="4" fillId="0" borderId="12" xfId="0" applyNumberFormat="1" applyFont="1" applyFill="1" applyBorder="1" applyAlignment="1" applyProtection="1">
      <alignment horizontal="center" vertical="center" textRotation="90" wrapText="1"/>
    </xf>
    <xf numFmtId="164" fontId="4" fillId="0" borderId="13" xfId="0" applyNumberFormat="1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10" xfId="0" applyFont="1" applyFill="1" applyBorder="1" applyAlignment="1" applyProtection="1">
      <alignment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2" xfId="0" applyFont="1" applyFill="1" applyBorder="1" applyAlignment="1" applyProtection="1">
      <alignment horizontal="center" vertic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textRotation="90" wrapText="1"/>
    </xf>
    <xf numFmtId="0" fontId="4" fillId="0" borderId="11" xfId="0" applyFont="1" applyFill="1" applyBorder="1" applyAlignment="1" applyProtection="1">
      <alignment horizontal="center" textRotation="90" wrapText="1"/>
    </xf>
    <xf numFmtId="0" fontId="4" fillId="0" borderId="12" xfId="0" applyFont="1" applyFill="1" applyBorder="1" applyAlignment="1" applyProtection="1">
      <alignment horizontal="center" textRotation="90" wrapText="1"/>
    </xf>
    <xf numFmtId="0" fontId="4" fillId="0" borderId="13" xfId="0" applyFont="1" applyFill="1" applyBorder="1" applyAlignment="1" applyProtection="1">
      <alignment horizontal="center" textRotation="90" wrapText="1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20" xfId="0" applyFont="1" applyFill="1" applyBorder="1" applyAlignment="1" applyProtection="1">
      <alignment horizontal="center" textRotation="90" wrapText="1"/>
    </xf>
    <xf numFmtId="0" fontId="4" fillId="0" borderId="8" xfId="0" applyFont="1" applyFill="1" applyBorder="1" applyAlignment="1" applyProtection="1">
      <alignment horizontal="center" textRotation="90" wrapText="1"/>
    </xf>
    <xf numFmtId="164" fontId="4" fillId="0" borderId="11" xfId="0" applyNumberFormat="1" applyFont="1" applyFill="1" applyBorder="1" applyAlignment="1" applyProtection="1">
      <alignment horizontal="center" textRotation="90" wrapText="1"/>
    </xf>
    <xf numFmtId="164" fontId="4" fillId="0" borderId="12" xfId="0" applyNumberFormat="1" applyFont="1" applyFill="1" applyBorder="1" applyAlignment="1" applyProtection="1">
      <alignment horizontal="center" textRotation="90" wrapText="1"/>
    </xf>
    <xf numFmtId="164" fontId="4" fillId="0" borderId="13" xfId="0" applyNumberFormat="1" applyFont="1" applyFill="1" applyBorder="1" applyAlignment="1" applyProtection="1">
      <alignment horizont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81</xdr:row>
      <xdr:rowOff>0</xdr:rowOff>
    </xdr:from>
    <xdr:to>
      <xdr:col>30</xdr:col>
      <xdr:colOff>0</xdr:colOff>
      <xdr:row>81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82</xdr:row>
      <xdr:rowOff>0</xdr:rowOff>
    </xdr:from>
    <xdr:to>
      <xdr:col>30</xdr:col>
      <xdr:colOff>0</xdr:colOff>
      <xdr:row>82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82</xdr:row>
      <xdr:rowOff>0</xdr:rowOff>
    </xdr:from>
    <xdr:to>
      <xdr:col>43</xdr:col>
      <xdr:colOff>161925</xdr:colOff>
      <xdr:row>82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82</xdr:row>
      <xdr:rowOff>0</xdr:rowOff>
    </xdr:from>
    <xdr:to>
      <xdr:col>42</xdr:col>
      <xdr:colOff>66675</xdr:colOff>
      <xdr:row>82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317"/>
  <sheetViews>
    <sheetView showGridLines="0" tabSelected="1" topLeftCell="A166" zoomScale="85" zoomScaleNormal="85" workbookViewId="0">
      <selection activeCell="AA180" sqref="AA18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9.7109375" style="6" customWidth="1"/>
    <col min="7" max="30" width="9.7109375" style="7" customWidth="1"/>
    <col min="31" max="31" width="7.2851562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1"/>
      <c r="G1" s="1"/>
      <c r="H1" s="24"/>
      <c r="I1" s="1"/>
      <c r="J1" s="1"/>
      <c r="K1" s="1"/>
      <c r="L1" s="24"/>
      <c r="M1" s="24"/>
      <c r="N1" s="24"/>
      <c r="O1" s="24"/>
      <c r="P1" s="24"/>
      <c r="Q1" s="24"/>
      <c r="R1" s="19"/>
      <c r="S1" s="19"/>
      <c r="T1" s="1"/>
      <c r="U1" s="1"/>
      <c r="V1" s="19"/>
      <c r="W1" s="19"/>
      <c r="X1" s="26"/>
      <c r="Y1" s="26"/>
      <c r="Z1" s="26"/>
      <c r="AA1" s="26"/>
      <c r="AB1" s="26"/>
      <c r="AC1" s="26"/>
      <c r="AD1" s="26"/>
    </row>
    <row r="2" spans="1:37" ht="12.75" customHeight="1" x14ac:dyDescent="0.2">
      <c r="D2" s="2"/>
      <c r="E2" s="2"/>
      <c r="F2" s="1"/>
      <c r="G2" s="1"/>
      <c r="H2" s="24"/>
      <c r="I2" s="1"/>
      <c r="J2" s="1"/>
      <c r="K2" s="1"/>
      <c r="L2" s="24"/>
      <c r="M2" s="24"/>
      <c r="N2" s="24"/>
      <c r="O2" s="24"/>
      <c r="P2" s="24"/>
      <c r="Q2" s="24"/>
      <c r="R2" s="19"/>
      <c r="S2" s="19"/>
      <c r="T2" s="1"/>
      <c r="U2" s="1"/>
      <c r="V2" s="19"/>
      <c r="W2" s="19"/>
      <c r="X2" s="26"/>
      <c r="Y2" s="26"/>
      <c r="Z2" s="26"/>
      <c r="AA2" s="26"/>
      <c r="AB2" s="26"/>
      <c r="AC2" s="26"/>
      <c r="AD2" s="26"/>
    </row>
    <row r="3" spans="1:37" ht="12.75" customHeight="1" x14ac:dyDescent="0.2">
      <c r="D3" s="2"/>
      <c r="E3" s="3"/>
      <c r="F3" s="1"/>
      <c r="G3" s="1"/>
      <c r="H3" s="2"/>
      <c r="I3" s="1"/>
      <c r="J3" s="1"/>
      <c r="K3" s="1"/>
      <c r="L3" s="2"/>
      <c r="M3" s="2"/>
      <c r="N3" s="2"/>
      <c r="O3" s="2"/>
      <c r="P3" s="2"/>
      <c r="Q3" s="2"/>
      <c r="R3" s="19"/>
      <c r="S3" s="19"/>
      <c r="T3" s="1"/>
      <c r="U3" s="1"/>
      <c r="V3" s="19"/>
      <c r="W3" s="19"/>
      <c r="X3" s="26"/>
      <c r="Y3" s="26"/>
      <c r="Z3" s="26"/>
      <c r="AA3" s="26"/>
      <c r="AB3" s="26"/>
      <c r="AC3" s="26"/>
      <c r="AD3" s="26"/>
    </row>
    <row r="4" spans="1:37" ht="12.75" customHeight="1" x14ac:dyDescent="0.2">
      <c r="D4" s="2"/>
      <c r="E4" s="3"/>
      <c r="F4" s="1"/>
      <c r="G4" s="1"/>
      <c r="H4" s="2"/>
      <c r="I4" s="1"/>
      <c r="J4" s="1"/>
      <c r="K4" s="1"/>
      <c r="L4" s="2"/>
      <c r="M4" s="2"/>
      <c r="N4" s="2"/>
      <c r="O4" s="2"/>
      <c r="P4" s="2"/>
      <c r="Q4" s="2"/>
      <c r="R4" s="19"/>
      <c r="S4" s="19"/>
      <c r="T4" s="1"/>
      <c r="U4" s="1"/>
      <c r="V4" s="19"/>
      <c r="W4" s="19"/>
      <c r="X4" s="26"/>
      <c r="Y4" s="26"/>
      <c r="Z4" s="26"/>
      <c r="AA4" s="26"/>
      <c r="AB4" s="26"/>
      <c r="AC4" s="26"/>
      <c r="AD4" s="26"/>
    </row>
    <row r="5" spans="1:37" ht="12.75" customHeight="1" x14ac:dyDescent="0.2">
      <c r="D5" s="2"/>
      <c r="E5" s="3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25"/>
      <c r="S5" s="25"/>
      <c r="T5" s="1"/>
      <c r="U5" s="1"/>
      <c r="V5" s="25"/>
      <c r="W5" s="25"/>
      <c r="X5" s="26"/>
      <c r="Y5" s="26"/>
      <c r="Z5" s="26"/>
      <c r="AA5" s="26"/>
      <c r="AB5" s="26"/>
      <c r="AC5" s="26"/>
      <c r="AD5" s="26"/>
    </row>
    <row r="6" spans="1:37" ht="12.75" customHeight="1" thickBot="1" x14ac:dyDescent="0.25"/>
    <row r="7" spans="1:37" ht="12.75" customHeight="1" thickBot="1" x14ac:dyDescent="0.25">
      <c r="B7" s="28" t="s">
        <v>4</v>
      </c>
      <c r="D7" s="49">
        <f>AF7</f>
        <v>1</v>
      </c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33"/>
      <c r="AA7" s="33"/>
      <c r="AB7" s="33"/>
      <c r="AC7" s="33"/>
      <c r="AD7" s="33"/>
      <c r="AF7" s="21">
        <v>1</v>
      </c>
      <c r="AG7" s="22" t="s">
        <v>1</v>
      </c>
      <c r="AH7" s="23"/>
      <c r="AI7" s="23"/>
      <c r="AJ7" s="23"/>
      <c r="AK7" s="23"/>
    </row>
    <row r="8" spans="1:37" ht="12.75" customHeight="1" thickBot="1" x14ac:dyDescent="0.25">
      <c r="B8" s="32">
        <v>297</v>
      </c>
      <c r="D8" s="50" t="s">
        <v>2</v>
      </c>
      <c r="E8" s="50"/>
      <c r="F8" s="27" t="s">
        <v>43</v>
      </c>
      <c r="G8" s="27" t="s">
        <v>43</v>
      </c>
      <c r="H8" s="27" t="s">
        <v>43</v>
      </c>
      <c r="I8" s="27" t="s">
        <v>46</v>
      </c>
      <c r="J8" s="27" t="s">
        <v>48</v>
      </c>
      <c r="K8" s="27" t="s">
        <v>48</v>
      </c>
      <c r="L8" s="27" t="s">
        <v>48</v>
      </c>
      <c r="M8" s="27" t="s">
        <v>48</v>
      </c>
      <c r="N8" s="27" t="s">
        <v>48</v>
      </c>
      <c r="O8" s="27"/>
      <c r="P8" s="27" t="s">
        <v>48</v>
      </c>
      <c r="Q8" s="27" t="s">
        <v>48</v>
      </c>
      <c r="R8" s="27" t="s">
        <v>48</v>
      </c>
      <c r="S8" s="27" t="s">
        <v>46</v>
      </c>
      <c r="T8" s="27"/>
      <c r="U8" s="27" t="s">
        <v>48</v>
      </c>
      <c r="V8" s="27" t="s">
        <v>48</v>
      </c>
      <c r="W8" s="27" t="s">
        <v>48</v>
      </c>
      <c r="X8" s="27" t="s">
        <v>48</v>
      </c>
      <c r="Y8" s="27"/>
      <c r="Z8" s="27"/>
      <c r="AA8" s="27"/>
      <c r="AB8" s="27"/>
      <c r="AC8" s="27"/>
      <c r="AD8" s="27"/>
    </row>
    <row r="9" spans="1:37" ht="12.75" customHeight="1" thickBot="1" x14ac:dyDescent="0.25">
      <c r="D9" s="51" t="s">
        <v>3</v>
      </c>
      <c r="E9" s="51"/>
      <c r="F9" s="20" t="s">
        <v>44</v>
      </c>
      <c r="G9" s="20" t="s">
        <v>74</v>
      </c>
      <c r="H9" s="20" t="s">
        <v>45</v>
      </c>
      <c r="I9" s="20" t="s">
        <v>47</v>
      </c>
      <c r="J9" s="20" t="s">
        <v>18</v>
      </c>
      <c r="K9" s="20" t="s">
        <v>19</v>
      </c>
      <c r="L9" s="20" t="s">
        <v>20</v>
      </c>
      <c r="M9" s="20" t="s">
        <v>32</v>
      </c>
      <c r="N9" s="20" t="s">
        <v>31</v>
      </c>
      <c r="O9" s="20"/>
      <c r="P9" s="20" t="s">
        <v>21</v>
      </c>
      <c r="Q9" s="20" t="s">
        <v>76</v>
      </c>
      <c r="R9" s="20" t="s">
        <v>22</v>
      </c>
      <c r="S9" s="20" t="s">
        <v>49</v>
      </c>
      <c r="T9" s="20"/>
      <c r="U9" s="20" t="s">
        <v>28</v>
      </c>
      <c r="V9" s="20" t="s">
        <v>77</v>
      </c>
      <c r="W9" s="20" t="s">
        <v>78</v>
      </c>
      <c r="X9" s="20" t="s">
        <v>78</v>
      </c>
      <c r="Y9" s="20"/>
      <c r="Z9" s="20"/>
      <c r="AA9" s="20"/>
      <c r="AB9" s="20"/>
      <c r="AC9" s="20"/>
      <c r="AD9" s="20"/>
    </row>
    <row r="10" spans="1:37" ht="12.75" customHeight="1" x14ac:dyDescent="0.2">
      <c r="B10" s="36" t="s">
        <v>5</v>
      </c>
      <c r="D10" s="52" t="s">
        <v>7</v>
      </c>
      <c r="E10" s="52" t="s">
        <v>0</v>
      </c>
      <c r="F10" s="8">
        <v>638</v>
      </c>
      <c r="G10" s="9">
        <v>638</v>
      </c>
      <c r="H10" s="9">
        <v>638</v>
      </c>
      <c r="I10" s="9">
        <v>638</v>
      </c>
      <c r="J10" s="9" t="s">
        <v>13</v>
      </c>
      <c r="K10" s="9" t="s">
        <v>13</v>
      </c>
      <c r="L10" s="9" t="s">
        <v>13</v>
      </c>
      <c r="M10" s="9" t="s">
        <v>13</v>
      </c>
      <c r="N10" s="9" t="s">
        <v>13</v>
      </c>
      <c r="O10" s="9"/>
      <c r="P10" s="9" t="s">
        <v>13</v>
      </c>
      <c r="Q10" s="9" t="s">
        <v>13</v>
      </c>
      <c r="R10" s="9" t="s">
        <v>13</v>
      </c>
      <c r="S10" s="9">
        <v>638</v>
      </c>
      <c r="T10" s="9"/>
      <c r="U10" s="9" t="s">
        <v>13</v>
      </c>
      <c r="V10" s="9" t="s">
        <v>13</v>
      </c>
      <c r="W10" s="9" t="s">
        <v>13</v>
      </c>
      <c r="X10" s="9" t="s">
        <v>13</v>
      </c>
      <c r="Y10" s="9"/>
      <c r="Z10" s="9">
        <v>253</v>
      </c>
      <c r="AA10" s="9">
        <v>252</v>
      </c>
      <c r="AB10" s="9"/>
      <c r="AC10" s="9"/>
      <c r="AD10" s="9"/>
    </row>
    <row r="11" spans="1:37" ht="12.75" customHeight="1" x14ac:dyDescent="0.2">
      <c r="B11" s="37"/>
      <c r="D11" s="53"/>
      <c r="E11" s="53"/>
      <c r="F11" s="59" t="s">
        <v>16</v>
      </c>
      <c r="G11" s="59" t="s">
        <v>75</v>
      </c>
      <c r="H11" s="59" t="s">
        <v>33</v>
      </c>
      <c r="I11" s="47" t="s">
        <v>17</v>
      </c>
      <c r="J11" s="47" t="s">
        <v>18</v>
      </c>
      <c r="K11" s="47" t="s">
        <v>19</v>
      </c>
      <c r="L11" s="47" t="s">
        <v>20</v>
      </c>
      <c r="M11" s="47" t="s">
        <v>32</v>
      </c>
      <c r="N11" s="47" t="s">
        <v>31</v>
      </c>
      <c r="O11" s="47"/>
      <c r="P11" s="47" t="s">
        <v>21</v>
      </c>
      <c r="Q11" s="47" t="s">
        <v>76</v>
      </c>
      <c r="R11" s="47" t="s">
        <v>22</v>
      </c>
      <c r="S11" s="56" t="s">
        <v>26</v>
      </c>
      <c r="T11" s="56"/>
      <c r="U11" s="56" t="s">
        <v>28</v>
      </c>
      <c r="V11" s="47" t="s">
        <v>77</v>
      </c>
      <c r="W11" s="47" t="s">
        <v>78</v>
      </c>
      <c r="X11" s="47" t="s">
        <v>79</v>
      </c>
      <c r="Y11" s="47"/>
      <c r="Z11" s="47" t="s">
        <v>10</v>
      </c>
      <c r="AA11" s="47" t="s">
        <v>84</v>
      </c>
      <c r="AB11" s="47"/>
      <c r="AC11" s="47"/>
      <c r="AD11" s="47"/>
    </row>
    <row r="12" spans="1:37" ht="12.75" customHeight="1" x14ac:dyDescent="0.2">
      <c r="B12" s="37"/>
      <c r="D12" s="53"/>
      <c r="E12" s="53"/>
      <c r="F12" s="59"/>
      <c r="G12" s="59"/>
      <c r="H12" s="59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57"/>
      <c r="T12" s="57"/>
      <c r="U12" s="57"/>
      <c r="V12" s="47"/>
      <c r="W12" s="47"/>
      <c r="X12" s="47"/>
      <c r="Y12" s="47"/>
      <c r="Z12" s="47"/>
      <c r="AA12" s="47"/>
      <c r="AB12" s="47"/>
      <c r="AC12" s="47"/>
      <c r="AD12" s="47"/>
    </row>
    <row r="13" spans="1:37" ht="12.75" customHeight="1" x14ac:dyDescent="0.2">
      <c r="B13" s="37"/>
      <c r="D13" s="53"/>
      <c r="E13" s="53"/>
      <c r="F13" s="59"/>
      <c r="G13" s="59"/>
      <c r="H13" s="59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57"/>
      <c r="T13" s="57"/>
      <c r="U13" s="57"/>
      <c r="V13" s="47"/>
      <c r="W13" s="47"/>
      <c r="X13" s="47"/>
      <c r="Y13" s="47"/>
      <c r="Z13" s="47"/>
      <c r="AA13" s="47"/>
      <c r="AB13" s="47"/>
      <c r="AC13" s="47"/>
      <c r="AD13" s="47"/>
    </row>
    <row r="14" spans="1:37" ht="12.75" customHeight="1" x14ac:dyDescent="0.2">
      <c r="B14" s="37"/>
      <c r="D14" s="53"/>
      <c r="E14" s="53"/>
      <c r="F14" s="59"/>
      <c r="G14" s="59"/>
      <c r="H14" s="59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57"/>
      <c r="T14" s="57"/>
      <c r="U14" s="57"/>
      <c r="V14" s="47"/>
      <c r="W14" s="47"/>
      <c r="X14" s="47"/>
      <c r="Y14" s="47"/>
      <c r="Z14" s="47"/>
      <c r="AA14" s="47"/>
      <c r="AB14" s="47"/>
      <c r="AC14" s="47"/>
      <c r="AD14" s="47"/>
    </row>
    <row r="15" spans="1:37" ht="12.75" customHeight="1" x14ac:dyDescent="0.2">
      <c r="B15" s="37"/>
      <c r="D15" s="53"/>
      <c r="E15" s="53"/>
      <c r="F15" s="59"/>
      <c r="G15" s="59"/>
      <c r="H15" s="59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57"/>
      <c r="T15" s="57"/>
      <c r="U15" s="57"/>
      <c r="V15" s="47"/>
      <c r="W15" s="47"/>
      <c r="X15" s="47"/>
      <c r="Y15" s="47"/>
      <c r="Z15" s="47"/>
      <c r="AA15" s="47"/>
      <c r="AB15" s="47"/>
      <c r="AC15" s="47"/>
      <c r="AD15" s="47"/>
    </row>
    <row r="16" spans="1:37" ht="12.75" customHeight="1" x14ac:dyDescent="0.2">
      <c r="B16" s="37"/>
      <c r="D16" s="53"/>
      <c r="E16" s="53"/>
      <c r="F16" s="59"/>
      <c r="G16" s="59"/>
      <c r="H16" s="59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57"/>
      <c r="T16" s="57"/>
      <c r="U16" s="57"/>
      <c r="V16" s="47"/>
      <c r="W16" s="47"/>
      <c r="X16" s="47"/>
      <c r="Y16" s="47"/>
      <c r="Z16" s="47"/>
      <c r="AA16" s="47"/>
      <c r="AB16" s="47"/>
      <c r="AC16" s="47"/>
      <c r="AD16" s="47"/>
    </row>
    <row r="17" spans="2:30" ht="12.75" customHeight="1" x14ac:dyDescent="0.2">
      <c r="B17" s="37"/>
      <c r="D17" s="53"/>
      <c r="E17" s="53"/>
      <c r="F17" s="59"/>
      <c r="G17" s="59"/>
      <c r="H17" s="59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57"/>
      <c r="T17" s="57"/>
      <c r="U17" s="57"/>
      <c r="V17" s="47"/>
      <c r="W17" s="47"/>
      <c r="X17" s="47"/>
      <c r="Y17" s="47"/>
      <c r="Z17" s="47"/>
      <c r="AA17" s="47"/>
      <c r="AB17" s="47"/>
      <c r="AC17" s="47"/>
      <c r="AD17" s="47"/>
    </row>
    <row r="18" spans="2:30" ht="12.75" customHeight="1" x14ac:dyDescent="0.2">
      <c r="B18" s="37"/>
      <c r="D18" s="53"/>
      <c r="E18" s="53"/>
      <c r="F18" s="59"/>
      <c r="G18" s="59"/>
      <c r="H18" s="59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57"/>
      <c r="T18" s="57"/>
      <c r="U18" s="57"/>
      <c r="V18" s="47"/>
      <c r="W18" s="47"/>
      <c r="X18" s="47"/>
      <c r="Y18" s="47"/>
      <c r="Z18" s="47"/>
      <c r="AA18" s="47"/>
      <c r="AB18" s="47"/>
      <c r="AC18" s="47"/>
      <c r="AD18" s="47"/>
    </row>
    <row r="19" spans="2:30" ht="12.75" customHeight="1" x14ac:dyDescent="0.2">
      <c r="B19" s="37"/>
      <c r="D19" s="53"/>
      <c r="E19" s="53"/>
      <c r="F19" s="59"/>
      <c r="G19" s="59"/>
      <c r="H19" s="59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57"/>
      <c r="T19" s="57"/>
      <c r="U19" s="57"/>
      <c r="V19" s="47"/>
      <c r="W19" s="47"/>
      <c r="X19" s="47"/>
      <c r="Y19" s="47"/>
      <c r="Z19" s="47"/>
      <c r="AA19" s="47"/>
      <c r="AB19" s="47"/>
      <c r="AC19" s="47"/>
      <c r="AD19" s="47"/>
    </row>
    <row r="20" spans="2:30" ht="12.75" customHeight="1" x14ac:dyDescent="0.2">
      <c r="B20" s="37"/>
      <c r="D20" s="53"/>
      <c r="E20" s="53"/>
      <c r="F20" s="59"/>
      <c r="G20" s="59"/>
      <c r="H20" s="59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57"/>
      <c r="T20" s="57"/>
      <c r="U20" s="57"/>
      <c r="V20" s="47"/>
      <c r="W20" s="47"/>
      <c r="X20" s="47"/>
      <c r="Y20" s="47"/>
      <c r="Z20" s="47"/>
      <c r="AA20" s="47"/>
      <c r="AB20" s="47"/>
      <c r="AC20" s="47"/>
      <c r="AD20" s="47"/>
    </row>
    <row r="21" spans="2:30" ht="12.75" customHeight="1" x14ac:dyDescent="0.2">
      <c r="B21" s="37"/>
      <c r="D21" s="53"/>
      <c r="E21" s="53"/>
      <c r="F21" s="59"/>
      <c r="G21" s="59"/>
      <c r="H21" s="59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57"/>
      <c r="T21" s="57"/>
      <c r="U21" s="57"/>
      <c r="V21" s="47"/>
      <c r="W21" s="47"/>
      <c r="X21" s="47"/>
      <c r="Y21" s="47"/>
      <c r="Z21" s="47"/>
      <c r="AA21" s="47"/>
      <c r="AB21" s="47"/>
      <c r="AC21" s="47"/>
      <c r="AD21" s="47"/>
    </row>
    <row r="22" spans="2:30" ht="36" customHeight="1" x14ac:dyDescent="0.2">
      <c r="B22" s="37"/>
      <c r="D22" s="53"/>
      <c r="E22" s="53"/>
      <c r="F22" s="59"/>
      <c r="G22" s="59"/>
      <c r="H22" s="59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58"/>
      <c r="T22" s="58"/>
      <c r="U22" s="58"/>
      <c r="V22" s="47"/>
      <c r="W22" s="47"/>
      <c r="X22" s="47"/>
      <c r="Y22" s="47"/>
      <c r="Z22" s="47"/>
      <c r="AA22" s="47"/>
      <c r="AB22" s="47"/>
      <c r="AC22" s="47"/>
      <c r="AD22" s="47"/>
    </row>
    <row r="23" spans="2:30" ht="12.75" customHeight="1" thickBot="1" x14ac:dyDescent="0.25">
      <c r="B23" s="38"/>
      <c r="D23" s="54"/>
      <c r="E23" s="54"/>
      <c r="F23" s="10" t="s">
        <v>34</v>
      </c>
      <c r="G23" s="11" t="s">
        <v>34</v>
      </c>
      <c r="H23" s="11" t="s">
        <v>34</v>
      </c>
      <c r="I23" s="11" t="s">
        <v>68</v>
      </c>
      <c r="J23" s="11" t="s">
        <v>68</v>
      </c>
      <c r="K23" s="11" t="s">
        <v>68</v>
      </c>
      <c r="L23" s="11" t="s">
        <v>68</v>
      </c>
      <c r="M23" s="11" t="s">
        <v>68</v>
      </c>
      <c r="N23" s="11" t="s">
        <v>68</v>
      </c>
      <c r="O23" s="11"/>
      <c r="P23" s="11" t="s">
        <v>68</v>
      </c>
      <c r="Q23" s="11" t="s">
        <v>68</v>
      </c>
      <c r="R23" s="11" t="s">
        <v>68</v>
      </c>
      <c r="S23" s="11" t="s">
        <v>68</v>
      </c>
      <c r="T23" s="11"/>
      <c r="U23" s="11" t="s">
        <v>34</v>
      </c>
      <c r="V23" s="11" t="s">
        <v>68</v>
      </c>
      <c r="W23" s="11" t="s">
        <v>24</v>
      </c>
      <c r="X23" s="11" t="s">
        <v>24</v>
      </c>
      <c r="Y23" s="11"/>
      <c r="Z23" s="11" t="s">
        <v>11</v>
      </c>
      <c r="AA23" s="11" t="s">
        <v>34</v>
      </c>
      <c r="AB23" s="11"/>
      <c r="AC23" s="11"/>
      <c r="AD23" s="11"/>
    </row>
    <row r="24" spans="2:30" ht="12.75" customHeight="1" x14ac:dyDescent="0.2">
      <c r="B24" s="29">
        <v>5</v>
      </c>
      <c r="D24" s="12"/>
      <c r="E24" s="12">
        <v>643</v>
      </c>
      <c r="F24" s="13"/>
      <c r="G24" s="14"/>
      <c r="H24" s="14">
        <v>350</v>
      </c>
      <c r="I24" s="14"/>
      <c r="J24" s="14">
        <v>1</v>
      </c>
      <c r="K24" s="14"/>
      <c r="L24" s="14"/>
      <c r="M24" s="14"/>
      <c r="N24" s="14"/>
      <c r="O24" s="14"/>
      <c r="P24" s="14">
        <v>1</v>
      </c>
      <c r="Q24" s="14"/>
      <c r="R24" s="14">
        <v>1</v>
      </c>
      <c r="S24" s="14">
        <v>1</v>
      </c>
      <c r="T24" s="14"/>
      <c r="U24" s="14"/>
      <c r="V24" s="14">
        <v>1</v>
      </c>
      <c r="W24" s="14"/>
      <c r="X24" s="14"/>
      <c r="Y24" s="14"/>
      <c r="Z24" s="14"/>
      <c r="AA24" s="14"/>
      <c r="AB24" s="14"/>
      <c r="AC24" s="14"/>
      <c r="AD24" s="14"/>
    </row>
    <row r="25" spans="2:30" ht="12.75" customHeight="1" x14ac:dyDescent="0.2">
      <c r="B25" s="30">
        <v>5</v>
      </c>
      <c r="D25" s="15"/>
      <c r="E25" s="15">
        <v>644</v>
      </c>
      <c r="F25" s="16"/>
      <c r="G25" s="17"/>
      <c r="H25" s="17">
        <v>450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>
        <v>128</v>
      </c>
      <c r="V25" s="17"/>
      <c r="W25" s="17"/>
      <c r="X25" s="17"/>
      <c r="Y25" s="17"/>
      <c r="Z25" s="17"/>
      <c r="AA25" s="17"/>
      <c r="AB25" s="17"/>
      <c r="AC25" s="17"/>
      <c r="AD25" s="17"/>
    </row>
    <row r="26" spans="2:30" ht="12.75" customHeight="1" x14ac:dyDescent="0.2">
      <c r="B26" s="30">
        <v>5</v>
      </c>
      <c r="D26" s="15"/>
      <c r="E26" s="15">
        <v>645</v>
      </c>
      <c r="F26" s="16"/>
      <c r="G26" s="17">
        <v>131</v>
      </c>
      <c r="H26" s="17">
        <v>94</v>
      </c>
      <c r="I26" s="17"/>
      <c r="J26" s="17"/>
      <c r="K26" s="17"/>
      <c r="L26" s="17"/>
      <c r="M26" s="17"/>
      <c r="N26" s="17"/>
      <c r="O26" s="17"/>
      <c r="P26" s="17"/>
      <c r="Q26" s="17">
        <v>1</v>
      </c>
      <c r="R26" s="17">
        <v>1</v>
      </c>
      <c r="S26" s="17"/>
      <c r="T26" s="17"/>
      <c r="U26" s="17"/>
      <c r="V26" s="17">
        <v>1</v>
      </c>
      <c r="W26" s="17"/>
      <c r="X26" s="17"/>
      <c r="Y26" s="17"/>
      <c r="Z26" s="17"/>
      <c r="AA26" s="17"/>
      <c r="AB26" s="17"/>
      <c r="AC26" s="17"/>
      <c r="AD26" s="17"/>
    </row>
    <row r="27" spans="2:30" ht="12.75" customHeight="1" x14ac:dyDescent="0.2">
      <c r="B27" s="30">
        <v>5</v>
      </c>
      <c r="D27" s="15"/>
      <c r="E27" s="15">
        <v>646</v>
      </c>
      <c r="F27" s="16">
        <v>15</v>
      </c>
      <c r="G27" s="17"/>
      <c r="H27" s="17">
        <v>460</v>
      </c>
      <c r="I27" s="17">
        <v>1</v>
      </c>
      <c r="J27" s="17"/>
      <c r="K27" s="17">
        <v>1</v>
      </c>
      <c r="L27" s="17">
        <v>2</v>
      </c>
      <c r="M27" s="17"/>
      <c r="N27" s="17"/>
      <c r="O27" s="17"/>
      <c r="P27" s="17">
        <v>1</v>
      </c>
      <c r="Q27" s="17"/>
      <c r="R27" s="17"/>
      <c r="S27" s="17"/>
      <c r="T27" s="17"/>
      <c r="U27" s="17"/>
      <c r="V27" s="17">
        <v>1</v>
      </c>
      <c r="W27" s="17"/>
      <c r="X27" s="17"/>
      <c r="Y27" s="17"/>
      <c r="Z27" s="17">
        <v>35</v>
      </c>
      <c r="AA27" s="17">
        <v>160</v>
      </c>
      <c r="AB27" s="17"/>
      <c r="AC27" s="17"/>
      <c r="AD27" s="17"/>
    </row>
    <row r="28" spans="2:30" ht="12.75" customHeight="1" x14ac:dyDescent="0.2">
      <c r="B28" s="30">
        <v>5</v>
      </c>
      <c r="D28" s="15"/>
      <c r="E28" s="15">
        <v>647</v>
      </c>
      <c r="F28" s="16">
        <v>314</v>
      </c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</row>
    <row r="29" spans="2:30" ht="12.75" customHeight="1" x14ac:dyDescent="0.2">
      <c r="B29" s="30">
        <v>5</v>
      </c>
      <c r="D29" s="15"/>
      <c r="E29" s="15">
        <v>648</v>
      </c>
      <c r="F29" s="16">
        <v>50</v>
      </c>
      <c r="G29" s="17"/>
      <c r="H29" s="17"/>
      <c r="I29" s="17"/>
      <c r="J29" s="17"/>
      <c r="K29" s="17"/>
      <c r="L29" s="17"/>
      <c r="M29" s="17">
        <v>4</v>
      </c>
      <c r="N29" s="17">
        <v>1</v>
      </c>
      <c r="O29" s="17"/>
      <c r="P29" s="17">
        <v>3</v>
      </c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</row>
    <row r="30" spans="2:30" ht="12.75" customHeight="1" x14ac:dyDescent="0.2">
      <c r="B30" s="30"/>
      <c r="D30" s="15"/>
      <c r="E30" s="15"/>
      <c r="F30" s="16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</row>
    <row r="31" spans="2:30" ht="12.75" customHeight="1" x14ac:dyDescent="0.2">
      <c r="B31" s="30"/>
      <c r="D31" s="15"/>
      <c r="E31" s="15">
        <v>642</v>
      </c>
      <c r="F31" s="16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>
        <v>1</v>
      </c>
      <c r="X31" s="17">
        <v>1</v>
      </c>
      <c r="Y31" s="17"/>
      <c r="Z31" s="17"/>
      <c r="AA31" s="17"/>
      <c r="AB31" s="17"/>
      <c r="AC31" s="17"/>
      <c r="AD31" s="17"/>
    </row>
    <row r="32" spans="2:30" ht="12.75" customHeight="1" x14ac:dyDescent="0.2">
      <c r="B32" s="30"/>
      <c r="D32" s="15"/>
      <c r="E32" s="15"/>
      <c r="F32" s="1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</row>
    <row r="33" spans="2:30" ht="12.75" customHeight="1" x14ac:dyDescent="0.2">
      <c r="B33" s="30"/>
      <c r="D33" s="15"/>
      <c r="E33" s="15"/>
      <c r="F33" s="1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</row>
    <row r="34" spans="2:30" ht="12.75" customHeight="1" x14ac:dyDescent="0.2">
      <c r="B34" s="30"/>
      <c r="D34" s="15"/>
      <c r="E34" s="15"/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</row>
    <row r="35" spans="2:30" ht="12.75" customHeight="1" x14ac:dyDescent="0.2">
      <c r="B35" s="30"/>
      <c r="D35" s="15"/>
      <c r="E35" s="15"/>
      <c r="F35" s="16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</row>
    <row r="36" spans="2:30" ht="12.75" customHeight="1" x14ac:dyDescent="0.2">
      <c r="B36" s="30"/>
      <c r="D36" s="15"/>
      <c r="E36" s="15"/>
      <c r="F36" s="16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</row>
    <row r="37" spans="2:30" ht="12.75" customHeight="1" x14ac:dyDescent="0.2">
      <c r="B37" s="30"/>
      <c r="D37" s="15"/>
      <c r="E37" s="15"/>
      <c r="F37" s="16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</row>
    <row r="38" spans="2:30" ht="12.75" customHeight="1" x14ac:dyDescent="0.2">
      <c r="B38" s="30"/>
      <c r="D38" s="15"/>
      <c r="E38" s="15"/>
      <c r="F38" s="1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</row>
    <row r="39" spans="2:30" ht="12.75" customHeight="1" x14ac:dyDescent="0.2">
      <c r="B39" s="30"/>
      <c r="D39" s="15"/>
      <c r="E39" s="15"/>
      <c r="F39" s="16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</row>
    <row r="40" spans="2:30" ht="12.75" customHeight="1" x14ac:dyDescent="0.2">
      <c r="B40" s="30"/>
      <c r="D40" s="15"/>
      <c r="E40" s="15"/>
      <c r="F40" s="16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</row>
    <row r="41" spans="2:30" ht="12.75" customHeight="1" x14ac:dyDescent="0.2">
      <c r="B41" s="30"/>
      <c r="D41" s="15"/>
      <c r="E41" s="15"/>
      <c r="F41" s="16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</row>
    <row r="42" spans="2:30" ht="12.75" customHeight="1" x14ac:dyDescent="0.2">
      <c r="B42" s="30"/>
      <c r="D42" s="15"/>
      <c r="E42" s="15"/>
      <c r="F42" s="16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</row>
    <row r="43" spans="2:30" ht="12.75" customHeight="1" x14ac:dyDescent="0.2">
      <c r="B43" s="30"/>
      <c r="D43" s="15"/>
      <c r="E43" s="15"/>
      <c r="F43" s="16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</row>
    <row r="44" spans="2:30" ht="12.75" customHeight="1" x14ac:dyDescent="0.2">
      <c r="B44" s="30"/>
      <c r="D44" s="15"/>
      <c r="E44" s="15"/>
      <c r="F44" s="16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</row>
    <row r="45" spans="2:30" ht="12.75" customHeight="1" x14ac:dyDescent="0.2">
      <c r="B45" s="30"/>
      <c r="D45" s="15"/>
      <c r="E45" s="15"/>
      <c r="F45" s="16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</row>
    <row r="46" spans="2:30" ht="12.75" customHeight="1" x14ac:dyDescent="0.2">
      <c r="B46" s="30"/>
      <c r="D46" s="15"/>
      <c r="E46" s="15"/>
      <c r="F46" s="16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</row>
    <row r="47" spans="2:30" ht="12.75" customHeight="1" x14ac:dyDescent="0.2">
      <c r="B47" s="30"/>
      <c r="D47" s="15"/>
      <c r="E47" s="15"/>
      <c r="F47" s="16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</row>
    <row r="48" spans="2:30" ht="12.75" customHeight="1" x14ac:dyDescent="0.2">
      <c r="B48" s="30"/>
      <c r="D48" s="15"/>
      <c r="E48" s="15"/>
      <c r="F48" s="16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</row>
    <row r="49" spans="2:30" ht="12.75" customHeight="1" x14ac:dyDescent="0.2">
      <c r="B49" s="30"/>
      <c r="D49" s="15"/>
      <c r="E49" s="15"/>
      <c r="F49" s="16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</row>
    <row r="50" spans="2:30" ht="12.75" customHeight="1" x14ac:dyDescent="0.2">
      <c r="B50" s="30"/>
      <c r="D50" s="15"/>
      <c r="E50" s="15"/>
      <c r="F50" s="16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</row>
    <row r="51" spans="2:30" ht="12.75" customHeight="1" x14ac:dyDescent="0.2">
      <c r="B51" s="30"/>
      <c r="D51" s="15"/>
      <c r="E51" s="15"/>
      <c r="F51" s="16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</row>
    <row r="52" spans="2:30" ht="12.75" customHeight="1" x14ac:dyDescent="0.2">
      <c r="B52" s="30"/>
      <c r="D52" s="15"/>
      <c r="E52" s="15"/>
      <c r="F52" s="16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</row>
    <row r="53" spans="2:30" ht="12.75" customHeight="1" x14ac:dyDescent="0.2">
      <c r="B53" s="30"/>
      <c r="D53" s="15"/>
      <c r="E53" s="15"/>
      <c r="F53" s="16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</row>
    <row r="54" spans="2:30" ht="12.75" customHeight="1" x14ac:dyDescent="0.2">
      <c r="B54" s="30"/>
      <c r="D54" s="15"/>
      <c r="E54" s="15"/>
      <c r="F54" s="16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</row>
    <row r="55" spans="2:30" ht="12.75" customHeight="1" x14ac:dyDescent="0.2">
      <c r="B55" s="30"/>
      <c r="D55" s="15"/>
      <c r="E55" s="15"/>
      <c r="F55" s="16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</row>
    <row r="56" spans="2:30" ht="12.75" customHeight="1" x14ac:dyDescent="0.2">
      <c r="B56" s="30"/>
      <c r="D56" s="15"/>
      <c r="E56" s="15"/>
      <c r="F56" s="16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</row>
    <row r="57" spans="2:30" ht="12.75" customHeight="1" x14ac:dyDescent="0.2">
      <c r="B57" s="30"/>
      <c r="D57" s="15"/>
      <c r="E57" s="15"/>
      <c r="F57" s="16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</row>
    <row r="58" spans="2:30" ht="12.75" customHeight="1" x14ac:dyDescent="0.2">
      <c r="B58" s="30"/>
      <c r="D58" s="15"/>
      <c r="E58" s="15"/>
      <c r="F58" s="16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</row>
    <row r="59" spans="2:30" ht="12.75" customHeight="1" x14ac:dyDescent="0.2">
      <c r="B59" s="30"/>
      <c r="D59" s="15"/>
      <c r="E59" s="15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</row>
    <row r="60" spans="2:30" ht="12.75" customHeight="1" x14ac:dyDescent="0.2">
      <c r="B60" s="30"/>
      <c r="D60" s="15"/>
      <c r="E60" s="15"/>
      <c r="F60" s="16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</row>
    <row r="61" spans="2:30" ht="12.75" customHeight="1" x14ac:dyDescent="0.2">
      <c r="B61" s="30"/>
      <c r="D61" s="15"/>
      <c r="E61" s="15"/>
      <c r="F61" s="16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</row>
    <row r="62" spans="2:30" ht="12.75" customHeight="1" x14ac:dyDescent="0.2">
      <c r="B62" s="30"/>
      <c r="D62" s="15"/>
      <c r="E62" s="15"/>
      <c r="F62" s="16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</row>
    <row r="63" spans="2:30" ht="12.75" customHeight="1" x14ac:dyDescent="0.2">
      <c r="B63" s="30"/>
      <c r="D63" s="15"/>
      <c r="E63" s="15"/>
      <c r="F63" s="16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</row>
    <row r="64" spans="2:30" ht="12.75" customHeight="1" x14ac:dyDescent="0.2">
      <c r="B64" s="30"/>
      <c r="D64" s="15"/>
      <c r="E64" s="15"/>
      <c r="F64" s="16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</row>
    <row r="65" spans="2:30" ht="12.75" customHeight="1" x14ac:dyDescent="0.2">
      <c r="B65" s="30"/>
      <c r="D65" s="15"/>
      <c r="E65" s="15"/>
      <c r="F65" s="16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</row>
    <row r="66" spans="2:30" ht="12.75" customHeight="1" x14ac:dyDescent="0.2">
      <c r="B66" s="30"/>
      <c r="D66" s="15"/>
      <c r="E66" s="15"/>
      <c r="F66" s="16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</row>
    <row r="67" spans="2:30" ht="12.75" customHeight="1" x14ac:dyDescent="0.2">
      <c r="B67" s="30"/>
      <c r="D67" s="15"/>
      <c r="E67" s="15"/>
      <c r="F67" s="16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</row>
    <row r="68" spans="2:30" ht="12.75" customHeight="1" x14ac:dyDescent="0.2">
      <c r="B68" s="30"/>
      <c r="D68" s="15"/>
      <c r="E68" s="15"/>
      <c r="F68" s="16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</row>
    <row r="69" spans="2:30" ht="12.75" customHeight="1" x14ac:dyDescent="0.2">
      <c r="B69" s="30"/>
      <c r="D69" s="15"/>
      <c r="E69" s="15"/>
      <c r="F69" s="16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</row>
    <row r="70" spans="2:30" ht="12.75" customHeight="1" x14ac:dyDescent="0.2">
      <c r="B70" s="30"/>
      <c r="D70" s="15"/>
      <c r="E70" s="15"/>
      <c r="F70" s="16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</row>
    <row r="71" spans="2:30" ht="12.75" customHeight="1" x14ac:dyDescent="0.2">
      <c r="B71" s="30"/>
      <c r="D71" s="15"/>
      <c r="E71" s="15"/>
      <c r="F71" s="16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</row>
    <row r="72" spans="2:30" ht="12.75" customHeight="1" x14ac:dyDescent="0.2">
      <c r="B72" s="30"/>
      <c r="D72" s="15"/>
      <c r="E72" s="15"/>
      <c r="F72" s="16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</row>
    <row r="73" spans="2:30" ht="12.75" customHeight="1" x14ac:dyDescent="0.2">
      <c r="B73" s="30"/>
      <c r="D73" s="15"/>
      <c r="E73" s="15"/>
      <c r="F73" s="16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</row>
    <row r="74" spans="2:30" ht="12.75" customHeight="1" x14ac:dyDescent="0.2">
      <c r="B74" s="30"/>
      <c r="D74" s="15"/>
      <c r="E74" s="15"/>
      <c r="F74" s="16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</row>
    <row r="75" spans="2:30" ht="12.75" customHeight="1" x14ac:dyDescent="0.2">
      <c r="B75" s="30"/>
      <c r="D75" s="15"/>
      <c r="E75" s="15"/>
      <c r="F75" s="16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</row>
    <row r="76" spans="2:30" ht="12.75" customHeight="1" x14ac:dyDescent="0.2">
      <c r="B76" s="30"/>
      <c r="D76" s="15"/>
      <c r="E76" s="15"/>
      <c r="F76" s="16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</row>
    <row r="77" spans="2:30" ht="12.75" customHeight="1" x14ac:dyDescent="0.2">
      <c r="B77" s="30"/>
      <c r="D77" s="15"/>
      <c r="E77" s="15"/>
      <c r="F77" s="16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</row>
    <row r="78" spans="2:30" ht="12.75" customHeight="1" x14ac:dyDescent="0.2">
      <c r="B78" s="30"/>
      <c r="D78" s="15"/>
      <c r="E78" s="15"/>
      <c r="F78" s="16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</row>
    <row r="79" spans="2:30" ht="12.75" customHeight="1" x14ac:dyDescent="0.2">
      <c r="B79" s="30"/>
      <c r="D79" s="15"/>
      <c r="E79" s="15"/>
      <c r="F79" s="16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</row>
    <row r="80" spans="2:30" ht="12.75" customHeight="1" x14ac:dyDescent="0.2">
      <c r="B80" s="30"/>
      <c r="D80" s="15"/>
      <c r="E80" s="15"/>
      <c r="F80" s="16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</row>
    <row r="81" spans="2:30" ht="12.75" customHeight="1" thickBot="1" x14ac:dyDescent="0.25">
      <c r="B81" s="31"/>
      <c r="D81" s="15"/>
      <c r="E81" s="15"/>
      <c r="F81" s="16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</row>
    <row r="82" spans="2:30" ht="12.75" customHeight="1" x14ac:dyDescent="0.2">
      <c r="B82" s="5" t="s">
        <v>6</v>
      </c>
      <c r="D82" s="39" t="s">
        <v>73</v>
      </c>
      <c r="E82" s="48"/>
      <c r="F82" s="18">
        <f t="shared" ref="F82:P82" si="0">IF(F8="","",IF(F23="",IF(SUM(COUNTIF(F24:F81,"LS")+COUNTIF(F24:F81,"LUMP"))&gt;0,"LS",""),IF(SUM(F24:F81)&gt;0,ROUNDUP(SUM(F24:F81),0),"")))</f>
        <v>379</v>
      </c>
      <c r="G82" s="18">
        <f t="shared" si="0"/>
        <v>131</v>
      </c>
      <c r="H82" s="18">
        <f t="shared" si="0"/>
        <v>1354</v>
      </c>
      <c r="I82" s="18">
        <f t="shared" si="0"/>
        <v>1</v>
      </c>
      <c r="J82" s="18">
        <f t="shared" si="0"/>
        <v>1</v>
      </c>
      <c r="K82" s="18">
        <f t="shared" si="0"/>
        <v>1</v>
      </c>
      <c r="L82" s="18">
        <f t="shared" si="0"/>
        <v>2</v>
      </c>
      <c r="M82" s="18">
        <f t="shared" si="0"/>
        <v>4</v>
      </c>
      <c r="N82" s="18">
        <f t="shared" si="0"/>
        <v>1</v>
      </c>
      <c r="O82" s="18" t="str">
        <f t="shared" si="0"/>
        <v/>
      </c>
      <c r="P82" s="18">
        <f t="shared" si="0"/>
        <v>5</v>
      </c>
      <c r="Q82" s="18">
        <f>IF(Q8="","",IF(R23="",IF(SUM(COUNTIF(Q24:Q81,"LS")+COUNTIF(Q24:Q81,"LUMP"))&gt;0,"LS",""),IF(SUM(Q24:Q81)&gt;0,ROUNDUP(SUM(Q24:Q81),0),"")))</f>
        <v>1</v>
      </c>
      <c r="R82" s="18">
        <f>IF(R8="","",IF(S23="",IF(SUM(COUNTIF(R24:R81,"LS")+COUNTIF(R24:R81,"LUMP"))&gt;0,"LS",""),IF(SUM(R24:R81)&gt;0,ROUNDUP(SUM(R24:R81),0),"")))</f>
        <v>2</v>
      </c>
      <c r="S82" s="18" t="str">
        <f>IF(S8="","",IF(T23="",IF(SUM(COUNTIF(S24:S81,"LS")+COUNTIF(S24:S81,"LUMP"))&gt;0,"LS",""),IF(SUM(S24:S81)&gt;0,ROUNDUP(SUM(S24:S81),0),"")))</f>
        <v/>
      </c>
      <c r="T82" s="18" t="str">
        <f>IF(T8="","",IF(#REF!="",IF(SUM(COUNTIF(T32:T81,"LS")+COUNTIF(T32:T81,"LUMP"))&gt;0,"LS",""),IF(SUM(T32:T81)&gt;0,ROUNDUP(SUM(T32:T81),0),"")))</f>
        <v/>
      </c>
      <c r="U82" s="18">
        <f t="shared" ref="U82:AD82" si="1">IF(U8="","",IF(U23="",IF(SUM(COUNTIF(U24:U81,"LS")+COUNTIF(U24:U81,"LUMP"))&gt;0,"LS",""),IF(SUM(U24:U81)&gt;0,ROUNDUP(SUM(U24:U81),0),"")))</f>
        <v>128</v>
      </c>
      <c r="V82" s="18">
        <f t="shared" si="1"/>
        <v>3</v>
      </c>
      <c r="W82" s="18">
        <f t="shared" si="1"/>
        <v>1</v>
      </c>
      <c r="X82" s="18">
        <f t="shared" si="1"/>
        <v>1</v>
      </c>
      <c r="Y82" s="18" t="str">
        <f t="shared" si="1"/>
        <v/>
      </c>
      <c r="Z82" s="18" t="str">
        <f t="shared" si="1"/>
        <v/>
      </c>
      <c r="AA82" s="18" t="str">
        <f t="shared" si="1"/>
        <v/>
      </c>
      <c r="AB82" s="18" t="str">
        <f t="shared" si="1"/>
        <v/>
      </c>
      <c r="AC82" s="18" t="str">
        <f t="shared" si="1"/>
        <v/>
      </c>
      <c r="AD82" s="18" t="str">
        <f t="shared" si="1"/>
        <v/>
      </c>
    </row>
    <row r="83" spans="2:30" ht="12.75" customHeight="1" thickBot="1" x14ac:dyDescent="0.25"/>
    <row r="84" spans="2:30" ht="12.75" customHeight="1" thickBot="1" x14ac:dyDescent="0.25">
      <c r="B84" s="28" t="s">
        <v>4</v>
      </c>
      <c r="D84" s="49">
        <f>D7+1</f>
        <v>2</v>
      </c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33"/>
      <c r="AA84" s="33"/>
      <c r="AB84" s="33"/>
      <c r="AC84" s="33"/>
      <c r="AD84" s="33"/>
    </row>
    <row r="85" spans="2:30" ht="12.75" customHeight="1" thickBot="1" x14ac:dyDescent="0.25">
      <c r="B85" s="32">
        <v>298</v>
      </c>
      <c r="D85" s="50" t="s">
        <v>2</v>
      </c>
      <c r="E85" s="50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 t="s">
        <v>50</v>
      </c>
      <c r="S85" s="27" t="s">
        <v>50</v>
      </c>
      <c r="T85" s="27" t="s">
        <v>50</v>
      </c>
      <c r="U85" s="27" t="s">
        <v>50</v>
      </c>
      <c r="V85" s="27" t="s">
        <v>51</v>
      </c>
      <c r="W85" s="27" t="s">
        <v>52</v>
      </c>
      <c r="X85" s="27" t="s">
        <v>53</v>
      </c>
      <c r="Y85" s="27" t="s">
        <v>55</v>
      </c>
      <c r="Z85" s="27"/>
      <c r="AA85" s="27"/>
      <c r="AB85" s="27"/>
      <c r="AC85" s="27"/>
      <c r="AD85" s="27"/>
    </row>
    <row r="86" spans="2:30" ht="12.75" customHeight="1" thickBot="1" x14ac:dyDescent="0.25">
      <c r="D86" s="51" t="s">
        <v>3</v>
      </c>
      <c r="E86" s="51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 t="s">
        <v>25</v>
      </c>
      <c r="S86" s="20" t="s">
        <v>30</v>
      </c>
      <c r="T86" s="20" t="s">
        <v>29</v>
      </c>
      <c r="U86" s="20" t="s">
        <v>23</v>
      </c>
      <c r="V86" s="20"/>
      <c r="W86" s="20"/>
      <c r="X86" s="20" t="s">
        <v>54</v>
      </c>
      <c r="Y86" s="20" t="s">
        <v>14</v>
      </c>
      <c r="Z86" s="20"/>
      <c r="AA86" s="20"/>
      <c r="AB86" s="20"/>
      <c r="AC86" s="20"/>
      <c r="AD86" s="20"/>
    </row>
    <row r="87" spans="2:30" ht="12.75" customHeight="1" x14ac:dyDescent="0.2">
      <c r="B87" s="36" t="s">
        <v>5</v>
      </c>
      <c r="D87" s="52" t="s">
        <v>7</v>
      </c>
      <c r="E87" s="52" t="s">
        <v>0</v>
      </c>
      <c r="F87" s="8" t="str">
        <f t="shared" ref="F87:Q87" si="2">IF(OR(TRIM(F85)=0,TRIM(F85)=""),"",IF(IFERROR(TRIM(INDEX(QryItemNamed,MATCH(TRIM(F85),ITEM,0),2)),"")="Y","SPECIAL",LEFT(IFERROR(TRIM(INDEX(ITEM,MATCH(TRIM(F85),ITEM,0))),""),3)))</f>
        <v/>
      </c>
      <c r="G87" s="9" t="str">
        <f t="shared" si="2"/>
        <v/>
      </c>
      <c r="H87" s="9" t="str">
        <f t="shared" si="2"/>
        <v/>
      </c>
      <c r="I87" s="9" t="str">
        <f t="shared" si="2"/>
        <v/>
      </c>
      <c r="J87" s="9" t="str">
        <f t="shared" si="2"/>
        <v/>
      </c>
      <c r="K87" s="9" t="str">
        <f t="shared" si="2"/>
        <v/>
      </c>
      <c r="L87" s="9" t="str">
        <f t="shared" si="2"/>
        <v/>
      </c>
      <c r="M87" s="9" t="str">
        <f t="shared" si="2"/>
        <v/>
      </c>
      <c r="N87" s="9" t="str">
        <f t="shared" si="2"/>
        <v/>
      </c>
      <c r="O87" s="9" t="str">
        <f t="shared" si="2"/>
        <v/>
      </c>
      <c r="P87" s="9" t="str">
        <f t="shared" si="2"/>
        <v/>
      </c>
      <c r="Q87" s="9" t="str">
        <f t="shared" si="2"/>
        <v/>
      </c>
      <c r="R87" s="9" t="s">
        <v>13</v>
      </c>
      <c r="S87" s="9" t="s">
        <v>13</v>
      </c>
      <c r="T87" s="9" t="s">
        <v>13</v>
      </c>
      <c r="U87" s="9" t="s">
        <v>13</v>
      </c>
      <c r="V87" s="9">
        <v>659</v>
      </c>
      <c r="W87" s="9">
        <v>253</v>
      </c>
      <c r="X87" s="9">
        <v>511</v>
      </c>
      <c r="Y87" s="9" t="s">
        <v>13</v>
      </c>
      <c r="Z87" s="9"/>
      <c r="AA87" s="9"/>
      <c r="AB87" s="9"/>
      <c r="AC87" s="9"/>
      <c r="AD87" s="9"/>
    </row>
    <row r="88" spans="2:30" ht="12.75" customHeight="1" x14ac:dyDescent="0.2">
      <c r="B88" s="37"/>
      <c r="D88" s="53"/>
      <c r="E88" s="53"/>
      <c r="F88" s="45" t="str">
        <f t="shared" ref="F88:Q88" si="3">IF(OR(TRIM(F85)=0,TRIM(F85)=""),IF(F86="","",F86),IF(IFERROR(TRIM(INDEX(QryItemNamed,MATCH(TRIM(F85),ITEM,0),2)),"")="Y",TRIM(RIGHT(IFERROR(TRIM(INDEX(QryItemNamed,MATCH(TRIM(F85),ITEM,0),4)),"123456789012"),LEN(IFERROR(TRIM(INDEX(QryItemNamed,MATCH(TRIM(F85),ITEM,0),4)),"123456789012"))-9))&amp;F86,IFERROR(TRIM(INDEX(QryItemNamed,MATCH(TRIM(F85),ITEM,0),4))&amp;F86,"ITEM CODE DOES NOT EXIST IN ITEM MASTER")))</f>
        <v/>
      </c>
      <c r="G88" s="46" t="str">
        <f t="shared" si="3"/>
        <v/>
      </c>
      <c r="H88" s="46" t="str">
        <f t="shared" si="3"/>
        <v/>
      </c>
      <c r="I88" s="46" t="str">
        <f t="shared" si="3"/>
        <v/>
      </c>
      <c r="J88" s="44" t="str">
        <f t="shared" si="3"/>
        <v/>
      </c>
      <c r="K88" s="44" t="str">
        <f t="shared" si="3"/>
        <v/>
      </c>
      <c r="L88" s="44" t="str">
        <f t="shared" si="3"/>
        <v/>
      </c>
      <c r="M88" s="44" t="str">
        <f t="shared" si="3"/>
        <v/>
      </c>
      <c r="N88" s="44" t="str">
        <f t="shared" si="3"/>
        <v/>
      </c>
      <c r="O88" s="44" t="str">
        <f t="shared" si="3"/>
        <v/>
      </c>
      <c r="P88" s="44" t="str">
        <f t="shared" si="3"/>
        <v/>
      </c>
      <c r="Q88" s="44" t="str">
        <f t="shared" si="3"/>
        <v/>
      </c>
      <c r="R88" s="44" t="s">
        <v>25</v>
      </c>
      <c r="S88" s="56" t="s">
        <v>30</v>
      </c>
      <c r="T88" s="56" t="s">
        <v>29</v>
      </c>
      <c r="U88" s="47" t="s">
        <v>23</v>
      </c>
      <c r="V88" s="47" t="s">
        <v>15</v>
      </c>
      <c r="W88" s="47" t="s">
        <v>10</v>
      </c>
      <c r="X88" s="47" t="s">
        <v>12</v>
      </c>
      <c r="Y88" s="47" t="s">
        <v>14</v>
      </c>
      <c r="Z88" s="47"/>
      <c r="AA88" s="47"/>
      <c r="AB88" s="47"/>
      <c r="AC88" s="47"/>
      <c r="AD88" s="47"/>
    </row>
    <row r="89" spans="2:30" ht="12.75" customHeight="1" x14ac:dyDescent="0.2">
      <c r="B89" s="37"/>
      <c r="D89" s="53"/>
      <c r="E89" s="53"/>
      <c r="F89" s="45"/>
      <c r="G89" s="46"/>
      <c r="H89" s="46"/>
      <c r="I89" s="46"/>
      <c r="J89" s="44"/>
      <c r="K89" s="44"/>
      <c r="L89" s="44"/>
      <c r="M89" s="44"/>
      <c r="N89" s="44"/>
      <c r="O89" s="44"/>
      <c r="P89" s="44"/>
      <c r="Q89" s="44"/>
      <c r="R89" s="44"/>
      <c r="S89" s="57"/>
      <c r="T89" s="57"/>
      <c r="U89" s="47"/>
      <c r="V89" s="47"/>
      <c r="W89" s="47"/>
      <c r="X89" s="47"/>
      <c r="Y89" s="47"/>
      <c r="Z89" s="47"/>
      <c r="AA89" s="47"/>
      <c r="AB89" s="47"/>
      <c r="AC89" s="47"/>
      <c r="AD89" s="47"/>
    </row>
    <row r="90" spans="2:30" ht="12.75" customHeight="1" x14ac:dyDescent="0.2">
      <c r="B90" s="37"/>
      <c r="D90" s="53"/>
      <c r="E90" s="53"/>
      <c r="F90" s="45"/>
      <c r="G90" s="46"/>
      <c r="H90" s="46"/>
      <c r="I90" s="46"/>
      <c r="J90" s="44"/>
      <c r="K90" s="44"/>
      <c r="L90" s="44"/>
      <c r="M90" s="44"/>
      <c r="N90" s="44"/>
      <c r="O90" s="44"/>
      <c r="P90" s="44"/>
      <c r="Q90" s="44"/>
      <c r="R90" s="44"/>
      <c r="S90" s="57"/>
      <c r="T90" s="57"/>
      <c r="U90" s="47"/>
      <c r="V90" s="47"/>
      <c r="W90" s="47"/>
      <c r="X90" s="47"/>
      <c r="Y90" s="47"/>
      <c r="Z90" s="47"/>
      <c r="AA90" s="47"/>
      <c r="AB90" s="47"/>
      <c r="AC90" s="47"/>
      <c r="AD90" s="47"/>
    </row>
    <row r="91" spans="2:30" ht="12.75" customHeight="1" x14ac:dyDescent="0.2">
      <c r="B91" s="37"/>
      <c r="D91" s="53"/>
      <c r="E91" s="53"/>
      <c r="F91" s="45"/>
      <c r="G91" s="46"/>
      <c r="H91" s="46"/>
      <c r="I91" s="46"/>
      <c r="J91" s="44"/>
      <c r="K91" s="44"/>
      <c r="L91" s="44"/>
      <c r="M91" s="44"/>
      <c r="N91" s="44"/>
      <c r="O91" s="44"/>
      <c r="P91" s="44"/>
      <c r="Q91" s="44"/>
      <c r="R91" s="44"/>
      <c r="S91" s="57"/>
      <c r="T91" s="57"/>
      <c r="U91" s="47"/>
      <c r="V91" s="47"/>
      <c r="W91" s="47"/>
      <c r="X91" s="47"/>
      <c r="Y91" s="47"/>
      <c r="Z91" s="47"/>
      <c r="AA91" s="47"/>
      <c r="AB91" s="47"/>
      <c r="AC91" s="47"/>
      <c r="AD91" s="47"/>
    </row>
    <row r="92" spans="2:30" ht="12.75" customHeight="1" x14ac:dyDescent="0.2">
      <c r="B92" s="37"/>
      <c r="D92" s="53"/>
      <c r="E92" s="53"/>
      <c r="F92" s="45"/>
      <c r="G92" s="46"/>
      <c r="H92" s="46"/>
      <c r="I92" s="46"/>
      <c r="J92" s="44"/>
      <c r="K92" s="44"/>
      <c r="L92" s="44"/>
      <c r="M92" s="44"/>
      <c r="N92" s="44"/>
      <c r="O92" s="44"/>
      <c r="P92" s="44"/>
      <c r="Q92" s="44"/>
      <c r="R92" s="44"/>
      <c r="S92" s="57"/>
      <c r="T92" s="57"/>
      <c r="U92" s="47"/>
      <c r="V92" s="47"/>
      <c r="W92" s="47"/>
      <c r="X92" s="47"/>
      <c r="Y92" s="47"/>
      <c r="Z92" s="47"/>
      <c r="AA92" s="47"/>
      <c r="AB92" s="47"/>
      <c r="AC92" s="47"/>
      <c r="AD92" s="47"/>
    </row>
    <row r="93" spans="2:30" ht="12.75" customHeight="1" x14ac:dyDescent="0.2">
      <c r="B93" s="37"/>
      <c r="D93" s="53"/>
      <c r="E93" s="53"/>
      <c r="F93" s="45"/>
      <c r="G93" s="46"/>
      <c r="H93" s="46"/>
      <c r="I93" s="46"/>
      <c r="J93" s="44"/>
      <c r="K93" s="44"/>
      <c r="L93" s="44"/>
      <c r="M93" s="44"/>
      <c r="N93" s="44"/>
      <c r="O93" s="44"/>
      <c r="P93" s="44"/>
      <c r="Q93" s="44"/>
      <c r="R93" s="44"/>
      <c r="S93" s="57"/>
      <c r="T93" s="57"/>
      <c r="U93" s="47"/>
      <c r="V93" s="47"/>
      <c r="W93" s="47"/>
      <c r="X93" s="47"/>
      <c r="Y93" s="47"/>
      <c r="Z93" s="47"/>
      <c r="AA93" s="47"/>
      <c r="AB93" s="47"/>
      <c r="AC93" s="47"/>
      <c r="AD93" s="47"/>
    </row>
    <row r="94" spans="2:30" ht="12.75" customHeight="1" x14ac:dyDescent="0.2">
      <c r="B94" s="37"/>
      <c r="D94" s="53"/>
      <c r="E94" s="53"/>
      <c r="F94" s="45"/>
      <c r="G94" s="46"/>
      <c r="H94" s="46"/>
      <c r="I94" s="46"/>
      <c r="J94" s="44"/>
      <c r="K94" s="44"/>
      <c r="L94" s="44"/>
      <c r="M94" s="44"/>
      <c r="N94" s="44"/>
      <c r="O94" s="44"/>
      <c r="P94" s="44"/>
      <c r="Q94" s="44"/>
      <c r="R94" s="44"/>
      <c r="S94" s="57"/>
      <c r="T94" s="57"/>
      <c r="U94" s="47"/>
      <c r="V94" s="47"/>
      <c r="W94" s="47"/>
      <c r="X94" s="47"/>
      <c r="Y94" s="47"/>
      <c r="Z94" s="47"/>
      <c r="AA94" s="47"/>
      <c r="AB94" s="47"/>
      <c r="AC94" s="47"/>
      <c r="AD94" s="47"/>
    </row>
    <row r="95" spans="2:30" ht="12.75" customHeight="1" x14ac:dyDescent="0.2">
      <c r="B95" s="37"/>
      <c r="D95" s="53"/>
      <c r="E95" s="53"/>
      <c r="F95" s="45"/>
      <c r="G95" s="46"/>
      <c r="H95" s="46"/>
      <c r="I95" s="46"/>
      <c r="J95" s="44"/>
      <c r="K95" s="44"/>
      <c r="L95" s="44"/>
      <c r="M95" s="44"/>
      <c r="N95" s="44"/>
      <c r="O95" s="44"/>
      <c r="P95" s="44"/>
      <c r="Q95" s="44"/>
      <c r="R95" s="44"/>
      <c r="S95" s="57"/>
      <c r="T95" s="57"/>
      <c r="U95" s="47"/>
      <c r="V95" s="47"/>
      <c r="W95" s="47"/>
      <c r="X95" s="47"/>
      <c r="Y95" s="47"/>
      <c r="Z95" s="47"/>
      <c r="AA95" s="47"/>
      <c r="AB95" s="47"/>
      <c r="AC95" s="47"/>
      <c r="AD95" s="47"/>
    </row>
    <row r="96" spans="2:30" ht="12.75" customHeight="1" x14ac:dyDescent="0.2">
      <c r="B96" s="37"/>
      <c r="D96" s="53"/>
      <c r="E96" s="53"/>
      <c r="F96" s="45"/>
      <c r="G96" s="46"/>
      <c r="H96" s="46"/>
      <c r="I96" s="46"/>
      <c r="J96" s="44"/>
      <c r="K96" s="44"/>
      <c r="L96" s="44"/>
      <c r="M96" s="44"/>
      <c r="N96" s="44"/>
      <c r="O96" s="44"/>
      <c r="P96" s="44"/>
      <c r="Q96" s="44"/>
      <c r="R96" s="44"/>
      <c r="S96" s="57"/>
      <c r="T96" s="57"/>
      <c r="U96" s="47"/>
      <c r="V96" s="47"/>
      <c r="W96" s="47"/>
      <c r="X96" s="47"/>
      <c r="Y96" s="47"/>
      <c r="Z96" s="47"/>
      <c r="AA96" s="47"/>
      <c r="AB96" s="47"/>
      <c r="AC96" s="47"/>
      <c r="AD96" s="47"/>
    </row>
    <row r="97" spans="2:30" ht="12.75" customHeight="1" x14ac:dyDescent="0.2">
      <c r="B97" s="37"/>
      <c r="D97" s="53"/>
      <c r="E97" s="53"/>
      <c r="F97" s="45"/>
      <c r="G97" s="46"/>
      <c r="H97" s="46"/>
      <c r="I97" s="46"/>
      <c r="J97" s="44"/>
      <c r="K97" s="44"/>
      <c r="L97" s="44"/>
      <c r="M97" s="44"/>
      <c r="N97" s="44"/>
      <c r="O97" s="44"/>
      <c r="P97" s="44"/>
      <c r="Q97" s="44"/>
      <c r="R97" s="44"/>
      <c r="S97" s="57"/>
      <c r="T97" s="57"/>
      <c r="U97" s="47"/>
      <c r="V97" s="47"/>
      <c r="W97" s="47"/>
      <c r="X97" s="47"/>
      <c r="Y97" s="47"/>
      <c r="Z97" s="47"/>
      <c r="AA97" s="47"/>
      <c r="AB97" s="47"/>
      <c r="AC97" s="47"/>
      <c r="AD97" s="47"/>
    </row>
    <row r="98" spans="2:30" ht="12.75" customHeight="1" x14ac:dyDescent="0.2">
      <c r="B98" s="37"/>
      <c r="D98" s="53"/>
      <c r="E98" s="53"/>
      <c r="F98" s="45"/>
      <c r="G98" s="46"/>
      <c r="H98" s="46"/>
      <c r="I98" s="46"/>
      <c r="J98" s="44"/>
      <c r="K98" s="44"/>
      <c r="L98" s="44"/>
      <c r="M98" s="44"/>
      <c r="N98" s="44"/>
      <c r="O98" s="44"/>
      <c r="P98" s="44"/>
      <c r="Q98" s="44"/>
      <c r="R98" s="44"/>
      <c r="S98" s="57"/>
      <c r="T98" s="57"/>
      <c r="U98" s="47"/>
      <c r="V98" s="47"/>
      <c r="W98" s="47"/>
      <c r="X98" s="47"/>
      <c r="Y98" s="47"/>
      <c r="Z98" s="47"/>
      <c r="AA98" s="47"/>
      <c r="AB98" s="47"/>
      <c r="AC98" s="47"/>
      <c r="AD98" s="47"/>
    </row>
    <row r="99" spans="2:30" ht="12.75" customHeight="1" x14ac:dyDescent="0.2">
      <c r="B99" s="37"/>
      <c r="D99" s="53"/>
      <c r="E99" s="53"/>
      <c r="F99" s="45"/>
      <c r="G99" s="46"/>
      <c r="H99" s="46"/>
      <c r="I99" s="46"/>
      <c r="J99" s="44"/>
      <c r="K99" s="44"/>
      <c r="L99" s="44"/>
      <c r="M99" s="44"/>
      <c r="N99" s="44"/>
      <c r="O99" s="44"/>
      <c r="P99" s="44"/>
      <c r="Q99" s="44"/>
      <c r="R99" s="44"/>
      <c r="S99" s="58"/>
      <c r="T99" s="58"/>
      <c r="U99" s="47"/>
      <c r="V99" s="47"/>
      <c r="W99" s="47"/>
      <c r="X99" s="47"/>
      <c r="Y99" s="47"/>
      <c r="Z99" s="47"/>
      <c r="AA99" s="47"/>
      <c r="AB99" s="47"/>
      <c r="AC99" s="47"/>
      <c r="AD99" s="47"/>
    </row>
    <row r="100" spans="2:30" ht="12.75" customHeight="1" thickBot="1" x14ac:dyDescent="0.25">
      <c r="B100" s="38"/>
      <c r="D100" s="54"/>
      <c r="E100" s="54"/>
      <c r="F100" s="10" t="str">
        <f t="shared" ref="F100:Q100" si="4">IF(OR(TRIM(F85)=0,TRIM(F85)=""),"",IF(IFERROR(TRIM(INDEX(QryItemNamed,MATCH(TRIM(F85),ITEM,0),3)),"")="LS","",IFERROR(TRIM(INDEX(QryItemNamed,MATCH(TRIM(F85),ITEM,0),3)),"")))</f>
        <v/>
      </c>
      <c r="G100" s="11" t="str">
        <f t="shared" si="4"/>
        <v/>
      </c>
      <c r="H100" s="11" t="str">
        <f t="shared" si="4"/>
        <v/>
      </c>
      <c r="I100" s="11" t="str">
        <f t="shared" si="4"/>
        <v/>
      </c>
      <c r="J100" s="11" t="str">
        <f t="shared" si="4"/>
        <v/>
      </c>
      <c r="K100" s="11" t="str">
        <f t="shared" si="4"/>
        <v/>
      </c>
      <c r="L100" s="11" t="str">
        <f t="shared" si="4"/>
        <v/>
      </c>
      <c r="M100" s="11" t="str">
        <f t="shared" si="4"/>
        <v/>
      </c>
      <c r="N100" s="11" t="str">
        <f t="shared" si="4"/>
        <v/>
      </c>
      <c r="O100" s="11" t="str">
        <f t="shared" si="4"/>
        <v/>
      </c>
      <c r="P100" s="11" t="str">
        <f t="shared" si="4"/>
        <v/>
      </c>
      <c r="Q100" s="11" t="str">
        <f t="shared" si="4"/>
        <v/>
      </c>
      <c r="R100" s="11" t="s">
        <v>24</v>
      </c>
      <c r="S100" s="11" t="s">
        <v>24</v>
      </c>
      <c r="T100" s="11" t="s">
        <v>24</v>
      </c>
      <c r="U100" s="11" t="s">
        <v>24</v>
      </c>
      <c r="V100" s="11" t="s">
        <v>11</v>
      </c>
      <c r="W100" s="11" t="s">
        <v>11</v>
      </c>
      <c r="X100" s="11" t="s">
        <v>8</v>
      </c>
      <c r="Y100" s="11" t="s">
        <v>9</v>
      </c>
      <c r="Z100" s="11"/>
      <c r="AA100" s="11"/>
      <c r="AB100" s="11"/>
      <c r="AC100" s="11"/>
      <c r="AD100" s="11"/>
    </row>
    <row r="101" spans="2:30" ht="12.75" customHeight="1" x14ac:dyDescent="0.2">
      <c r="B101" s="29">
        <v>5</v>
      </c>
      <c r="D101" s="12"/>
      <c r="E101" s="12">
        <v>643</v>
      </c>
      <c r="F101" s="13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>
        <v>780</v>
      </c>
      <c r="W101" s="14"/>
      <c r="X101" s="14"/>
      <c r="Y101" s="14"/>
      <c r="Z101" s="14"/>
      <c r="AA101" s="14"/>
      <c r="AB101" s="14"/>
      <c r="AC101" s="14"/>
      <c r="AD101" s="14"/>
    </row>
    <row r="102" spans="2:30" ht="12.75" customHeight="1" x14ac:dyDescent="0.2">
      <c r="B102" s="30">
        <v>5</v>
      </c>
      <c r="D102" s="15"/>
      <c r="E102" s="15">
        <v>644</v>
      </c>
      <c r="F102" s="16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>
        <v>1000</v>
      </c>
      <c r="W102" s="17"/>
      <c r="X102" s="17"/>
      <c r="Y102" s="17"/>
      <c r="Z102" s="17"/>
      <c r="AA102" s="17"/>
      <c r="AB102" s="17"/>
      <c r="AC102" s="17"/>
      <c r="AD102" s="17"/>
    </row>
    <row r="103" spans="2:30" ht="12.75" customHeight="1" x14ac:dyDescent="0.2">
      <c r="B103" s="30">
        <v>5</v>
      </c>
      <c r="D103" s="15"/>
      <c r="E103" s="15">
        <v>645</v>
      </c>
      <c r="F103" s="16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>
        <v>100</v>
      </c>
      <c r="W103" s="17">
        <v>10</v>
      </c>
      <c r="X103" s="17"/>
      <c r="Y103" s="17"/>
      <c r="Z103" s="17"/>
      <c r="AA103" s="17"/>
      <c r="AB103" s="17"/>
      <c r="AC103" s="17"/>
      <c r="AD103" s="17"/>
    </row>
    <row r="104" spans="2:30" ht="12.75" customHeight="1" x14ac:dyDescent="0.2">
      <c r="B104" s="30">
        <v>5</v>
      </c>
      <c r="D104" s="15"/>
      <c r="E104" s="15">
        <v>646</v>
      </c>
      <c r="F104" s="16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</row>
    <row r="105" spans="2:30" ht="12.75" customHeight="1" x14ac:dyDescent="0.2">
      <c r="B105" s="30">
        <v>5</v>
      </c>
      <c r="D105" s="15"/>
      <c r="E105" s="15">
        <v>647</v>
      </c>
      <c r="F105" s="16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>
        <v>350</v>
      </c>
      <c r="W105" s="17"/>
      <c r="X105" s="17"/>
      <c r="Y105" s="17"/>
      <c r="Z105" s="17"/>
      <c r="AA105" s="17"/>
      <c r="AB105" s="17"/>
      <c r="AC105" s="17"/>
      <c r="AD105" s="17"/>
    </row>
    <row r="106" spans="2:30" ht="12.75" customHeight="1" x14ac:dyDescent="0.2">
      <c r="B106" s="30">
        <v>5</v>
      </c>
      <c r="D106" s="15"/>
      <c r="E106" s="15">
        <v>648</v>
      </c>
      <c r="F106" s="16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</row>
    <row r="107" spans="2:30" ht="12.75" customHeight="1" x14ac:dyDescent="0.2">
      <c r="B107" s="30"/>
      <c r="D107" s="15"/>
      <c r="E107" s="15"/>
      <c r="F107" s="16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</row>
    <row r="108" spans="2:30" ht="12.75" customHeight="1" x14ac:dyDescent="0.2">
      <c r="B108" s="30">
        <v>5</v>
      </c>
      <c r="D108" s="15"/>
      <c r="E108" s="15" t="s">
        <v>27</v>
      </c>
      <c r="F108" s="16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>
        <v>1</v>
      </c>
      <c r="S108" s="17">
        <v>1</v>
      </c>
      <c r="T108" s="17">
        <v>1</v>
      </c>
      <c r="U108" s="17">
        <v>1</v>
      </c>
      <c r="V108" s="17"/>
      <c r="W108" s="17"/>
      <c r="X108" s="17">
        <v>48</v>
      </c>
      <c r="Y108" s="17">
        <v>3200</v>
      </c>
      <c r="Z108" s="17"/>
      <c r="AA108" s="17"/>
      <c r="AB108" s="17"/>
      <c r="AC108" s="17"/>
      <c r="AD108" s="17"/>
    </row>
    <row r="109" spans="2:30" ht="12.75" customHeight="1" x14ac:dyDescent="0.2">
      <c r="B109" s="30"/>
      <c r="D109" s="15"/>
      <c r="E109" s="15"/>
      <c r="F109" s="16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</row>
    <row r="110" spans="2:30" ht="12.75" customHeight="1" x14ac:dyDescent="0.2">
      <c r="B110" s="30"/>
      <c r="D110" s="15"/>
      <c r="E110" s="15"/>
      <c r="F110" s="16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</row>
    <row r="111" spans="2:30" ht="12.75" customHeight="1" x14ac:dyDescent="0.2">
      <c r="B111" s="30"/>
      <c r="D111" s="15"/>
      <c r="E111" s="15"/>
      <c r="F111" s="16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</row>
    <row r="112" spans="2:30" ht="12.75" customHeight="1" x14ac:dyDescent="0.2">
      <c r="B112" s="30"/>
      <c r="D112" s="15"/>
      <c r="E112" s="15"/>
      <c r="F112" s="16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</row>
    <row r="113" spans="2:30" ht="12.75" customHeight="1" x14ac:dyDescent="0.2">
      <c r="B113" s="30"/>
      <c r="D113" s="15"/>
      <c r="E113" s="15"/>
      <c r="F113" s="16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</row>
    <row r="114" spans="2:30" ht="12.75" customHeight="1" x14ac:dyDescent="0.2">
      <c r="B114" s="30"/>
      <c r="D114" s="15"/>
      <c r="E114" s="15"/>
      <c r="F114" s="16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</row>
    <row r="115" spans="2:30" ht="12.75" customHeight="1" x14ac:dyDescent="0.2">
      <c r="B115" s="30"/>
      <c r="D115" s="15"/>
      <c r="E115" s="15"/>
      <c r="F115" s="16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</row>
    <row r="116" spans="2:30" ht="12.75" customHeight="1" x14ac:dyDescent="0.2">
      <c r="B116" s="30"/>
      <c r="D116" s="15"/>
      <c r="E116" s="15"/>
      <c r="F116" s="16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</row>
    <row r="117" spans="2:30" ht="12.75" customHeight="1" x14ac:dyDescent="0.2">
      <c r="B117" s="30"/>
      <c r="D117" s="15"/>
      <c r="E117" s="15"/>
      <c r="F117" s="16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</row>
    <row r="118" spans="2:30" ht="12.75" customHeight="1" x14ac:dyDescent="0.2">
      <c r="B118" s="30"/>
      <c r="D118" s="15"/>
      <c r="E118" s="15"/>
      <c r="F118" s="16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</row>
    <row r="119" spans="2:30" ht="12.75" customHeight="1" x14ac:dyDescent="0.2">
      <c r="B119" s="30"/>
      <c r="D119" s="15"/>
      <c r="E119" s="15"/>
      <c r="F119" s="16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</row>
    <row r="120" spans="2:30" ht="12.75" customHeight="1" x14ac:dyDescent="0.2">
      <c r="B120" s="30"/>
      <c r="D120" s="15"/>
      <c r="E120" s="15"/>
      <c r="F120" s="16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</row>
    <row r="121" spans="2:30" ht="12.75" customHeight="1" x14ac:dyDescent="0.2">
      <c r="B121" s="30"/>
      <c r="D121" s="15"/>
      <c r="E121" s="15"/>
      <c r="F121" s="16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</row>
    <row r="122" spans="2:30" ht="12.75" customHeight="1" x14ac:dyDescent="0.2">
      <c r="B122" s="30"/>
      <c r="D122" s="15"/>
      <c r="E122" s="15"/>
      <c r="F122" s="16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</row>
    <row r="123" spans="2:30" ht="12.75" customHeight="1" x14ac:dyDescent="0.2">
      <c r="B123" s="30"/>
      <c r="D123" s="15"/>
      <c r="E123" s="15"/>
      <c r="F123" s="16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</row>
    <row r="124" spans="2:30" ht="12.75" customHeight="1" x14ac:dyDescent="0.2">
      <c r="B124" s="30"/>
      <c r="D124" s="15"/>
      <c r="E124" s="15"/>
      <c r="F124" s="16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</row>
    <row r="125" spans="2:30" ht="12.75" customHeight="1" x14ac:dyDescent="0.2">
      <c r="B125" s="30"/>
      <c r="D125" s="15"/>
      <c r="E125" s="15"/>
      <c r="F125" s="16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</row>
    <row r="126" spans="2:30" ht="12.75" customHeight="1" x14ac:dyDescent="0.2">
      <c r="B126" s="30"/>
      <c r="D126" s="15"/>
      <c r="E126" s="15"/>
      <c r="F126" s="16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</row>
    <row r="127" spans="2:30" ht="12.75" customHeight="1" x14ac:dyDescent="0.2">
      <c r="B127" s="30"/>
      <c r="D127" s="15"/>
      <c r="E127" s="15"/>
      <c r="F127" s="16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</row>
    <row r="128" spans="2:30" ht="12.75" customHeight="1" x14ac:dyDescent="0.2">
      <c r="B128" s="30"/>
      <c r="D128" s="15"/>
      <c r="E128" s="15"/>
      <c r="F128" s="16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</row>
    <row r="129" spans="2:30" ht="12.75" customHeight="1" x14ac:dyDescent="0.2">
      <c r="B129" s="30"/>
      <c r="D129" s="15"/>
      <c r="E129" s="15"/>
      <c r="F129" s="16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</row>
    <row r="130" spans="2:30" ht="12.75" customHeight="1" x14ac:dyDescent="0.2">
      <c r="B130" s="30"/>
      <c r="D130" s="15"/>
      <c r="E130" s="15"/>
      <c r="F130" s="16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</row>
    <row r="131" spans="2:30" ht="12.75" customHeight="1" x14ac:dyDescent="0.2">
      <c r="B131" s="30"/>
      <c r="D131" s="15"/>
      <c r="E131" s="15"/>
      <c r="F131" s="16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</row>
    <row r="132" spans="2:30" ht="12.75" customHeight="1" x14ac:dyDescent="0.2">
      <c r="B132" s="30"/>
      <c r="D132" s="15"/>
      <c r="E132" s="15"/>
      <c r="F132" s="16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</row>
    <row r="133" spans="2:30" ht="12.75" customHeight="1" x14ac:dyDescent="0.2">
      <c r="B133" s="30"/>
      <c r="D133" s="15"/>
      <c r="E133" s="15"/>
      <c r="F133" s="16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</row>
    <row r="134" spans="2:30" ht="12.75" customHeight="1" x14ac:dyDescent="0.2">
      <c r="B134" s="30"/>
      <c r="D134" s="15"/>
      <c r="E134" s="15"/>
      <c r="F134" s="16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</row>
    <row r="135" spans="2:30" ht="12.75" customHeight="1" x14ac:dyDescent="0.2">
      <c r="B135" s="30"/>
      <c r="D135" s="15"/>
      <c r="E135" s="15"/>
      <c r="F135" s="16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</row>
    <row r="136" spans="2:30" ht="12.75" customHeight="1" x14ac:dyDescent="0.2">
      <c r="B136" s="30"/>
      <c r="D136" s="15"/>
      <c r="E136" s="15"/>
      <c r="F136" s="16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</row>
    <row r="137" spans="2:30" ht="12.75" customHeight="1" x14ac:dyDescent="0.2">
      <c r="B137" s="30"/>
      <c r="D137" s="15"/>
      <c r="E137" s="15"/>
      <c r="F137" s="16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</row>
    <row r="138" spans="2:30" ht="12.75" customHeight="1" x14ac:dyDescent="0.2">
      <c r="B138" s="30"/>
      <c r="D138" s="15"/>
      <c r="E138" s="15"/>
      <c r="F138" s="16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</row>
    <row r="139" spans="2:30" ht="12.75" customHeight="1" x14ac:dyDescent="0.2">
      <c r="B139" s="30"/>
      <c r="D139" s="15"/>
      <c r="E139" s="15"/>
      <c r="F139" s="16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</row>
    <row r="140" spans="2:30" ht="12.75" customHeight="1" x14ac:dyDescent="0.2">
      <c r="B140" s="30"/>
      <c r="D140" s="15"/>
      <c r="E140" s="15"/>
      <c r="F140" s="16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</row>
    <row r="141" spans="2:30" ht="12.75" customHeight="1" x14ac:dyDescent="0.2">
      <c r="B141" s="30"/>
      <c r="D141" s="15"/>
      <c r="E141" s="15"/>
      <c r="F141" s="16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</row>
    <row r="142" spans="2:30" ht="12.75" customHeight="1" x14ac:dyDescent="0.2">
      <c r="B142" s="30"/>
      <c r="D142" s="15"/>
      <c r="E142" s="15"/>
      <c r="F142" s="16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</row>
    <row r="143" spans="2:30" ht="12.75" customHeight="1" x14ac:dyDescent="0.2">
      <c r="B143" s="30"/>
      <c r="D143" s="15"/>
      <c r="E143" s="15"/>
      <c r="F143" s="16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</row>
    <row r="144" spans="2:30" ht="12.75" customHeight="1" x14ac:dyDescent="0.2">
      <c r="B144" s="30"/>
      <c r="D144" s="15"/>
      <c r="E144" s="15"/>
      <c r="F144" s="16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</row>
    <row r="145" spans="2:30" ht="12.75" customHeight="1" x14ac:dyDescent="0.2">
      <c r="B145" s="30"/>
      <c r="D145" s="15"/>
      <c r="E145" s="15"/>
      <c r="F145" s="16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</row>
    <row r="146" spans="2:30" ht="12.75" customHeight="1" x14ac:dyDescent="0.2">
      <c r="B146" s="30"/>
      <c r="D146" s="15"/>
      <c r="E146" s="15"/>
      <c r="F146" s="16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</row>
    <row r="147" spans="2:30" ht="12.75" customHeight="1" x14ac:dyDescent="0.2">
      <c r="B147" s="30"/>
      <c r="D147" s="15"/>
      <c r="E147" s="15"/>
      <c r="F147" s="16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</row>
    <row r="148" spans="2:30" ht="12.75" customHeight="1" x14ac:dyDescent="0.2">
      <c r="B148" s="30"/>
      <c r="D148" s="15"/>
      <c r="E148" s="15"/>
      <c r="F148" s="16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</row>
    <row r="149" spans="2:30" ht="12.75" customHeight="1" x14ac:dyDescent="0.2">
      <c r="B149" s="30"/>
      <c r="D149" s="15"/>
      <c r="E149" s="15"/>
      <c r="F149" s="16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</row>
    <row r="150" spans="2:30" ht="12.75" customHeight="1" x14ac:dyDescent="0.2">
      <c r="B150" s="30"/>
      <c r="D150" s="15"/>
      <c r="E150" s="15"/>
      <c r="F150" s="16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</row>
    <row r="151" spans="2:30" ht="12.75" customHeight="1" x14ac:dyDescent="0.2">
      <c r="B151" s="30"/>
      <c r="D151" s="15"/>
      <c r="E151" s="15"/>
      <c r="F151" s="16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</row>
    <row r="152" spans="2:30" ht="12.75" customHeight="1" x14ac:dyDescent="0.2">
      <c r="B152" s="30"/>
      <c r="D152" s="15"/>
      <c r="E152" s="15"/>
      <c r="F152" s="16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</row>
    <row r="153" spans="2:30" ht="12.75" customHeight="1" x14ac:dyDescent="0.2">
      <c r="B153" s="30"/>
      <c r="D153" s="15"/>
      <c r="E153" s="15"/>
      <c r="F153" s="16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</row>
    <row r="154" spans="2:30" ht="12.75" customHeight="1" x14ac:dyDescent="0.2">
      <c r="B154" s="30"/>
      <c r="D154" s="15"/>
      <c r="E154" s="15"/>
      <c r="F154" s="16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</row>
    <row r="155" spans="2:30" ht="12.75" customHeight="1" x14ac:dyDescent="0.2">
      <c r="B155" s="30"/>
      <c r="D155" s="15"/>
      <c r="E155" s="15"/>
      <c r="F155" s="16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</row>
    <row r="156" spans="2:30" ht="12.75" customHeight="1" x14ac:dyDescent="0.2">
      <c r="B156" s="30"/>
      <c r="D156" s="15"/>
      <c r="E156" s="15"/>
      <c r="F156" s="16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</row>
    <row r="157" spans="2:30" ht="12.75" customHeight="1" x14ac:dyDescent="0.2">
      <c r="B157" s="30"/>
      <c r="D157" s="15"/>
      <c r="E157" s="15"/>
      <c r="F157" s="16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</row>
    <row r="158" spans="2:30" ht="12.75" customHeight="1" x14ac:dyDescent="0.2">
      <c r="B158" s="30"/>
      <c r="D158" s="15"/>
      <c r="E158" s="15"/>
      <c r="F158" s="16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</row>
    <row r="159" spans="2:30" ht="12.75" customHeight="1" thickBot="1" x14ac:dyDescent="0.25">
      <c r="B159" s="31"/>
      <c r="D159" s="15"/>
      <c r="E159" s="15"/>
      <c r="F159" s="16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</row>
    <row r="160" spans="2:30" ht="12.75" customHeight="1" x14ac:dyDescent="0.2">
      <c r="B160" s="5" t="s">
        <v>6</v>
      </c>
      <c r="D160" s="34" t="s">
        <v>73</v>
      </c>
      <c r="E160" s="35"/>
      <c r="F160" s="18" t="str">
        <f t="shared" ref="F160:AD160" si="5">IF(F85="","",IF(F100="",IF(SUM(COUNTIF(F101:F159,"LS")+COUNTIF(F101:F159,"LUMP"))&gt;0,"LS",""),IF(SUM(F101:F159)&gt;0,ROUNDUP(SUM(F101:F159),0),"")))</f>
        <v/>
      </c>
      <c r="G160" s="18" t="str">
        <f t="shared" si="5"/>
        <v/>
      </c>
      <c r="H160" s="18" t="str">
        <f t="shared" si="5"/>
        <v/>
      </c>
      <c r="I160" s="18" t="str">
        <f t="shared" si="5"/>
        <v/>
      </c>
      <c r="J160" s="18" t="str">
        <f t="shared" si="5"/>
        <v/>
      </c>
      <c r="K160" s="18" t="str">
        <f t="shared" si="5"/>
        <v/>
      </c>
      <c r="L160" s="18" t="str">
        <f t="shared" si="5"/>
        <v/>
      </c>
      <c r="M160" s="18" t="str">
        <f t="shared" si="5"/>
        <v/>
      </c>
      <c r="N160" s="18" t="str">
        <f t="shared" si="5"/>
        <v/>
      </c>
      <c r="O160" s="18" t="str">
        <f t="shared" si="5"/>
        <v/>
      </c>
      <c r="P160" s="18" t="str">
        <f t="shared" si="5"/>
        <v/>
      </c>
      <c r="Q160" s="18" t="str">
        <f t="shared" si="5"/>
        <v/>
      </c>
      <c r="R160" s="18">
        <f t="shared" si="5"/>
        <v>1</v>
      </c>
      <c r="S160" s="18">
        <f t="shared" si="5"/>
        <v>1</v>
      </c>
      <c r="T160" s="18">
        <f t="shared" si="5"/>
        <v>1</v>
      </c>
      <c r="U160" s="18">
        <f t="shared" si="5"/>
        <v>1</v>
      </c>
      <c r="V160" s="18">
        <f t="shared" si="5"/>
        <v>2230</v>
      </c>
      <c r="W160" s="18">
        <f t="shared" si="5"/>
        <v>10</v>
      </c>
      <c r="X160" s="18">
        <f t="shared" si="5"/>
        <v>48</v>
      </c>
      <c r="Y160" s="18">
        <f t="shared" si="5"/>
        <v>3200</v>
      </c>
      <c r="Z160" s="18" t="str">
        <f t="shared" si="5"/>
        <v/>
      </c>
      <c r="AA160" s="18" t="str">
        <f t="shared" si="5"/>
        <v/>
      </c>
      <c r="AB160" s="18" t="str">
        <f t="shared" si="5"/>
        <v/>
      </c>
      <c r="AC160" s="18" t="str">
        <f t="shared" si="5"/>
        <v/>
      </c>
      <c r="AD160" s="18" t="str">
        <f t="shared" si="5"/>
        <v/>
      </c>
    </row>
    <row r="161" spans="2:30" ht="12.75" customHeight="1" thickBot="1" x14ac:dyDescent="0.25"/>
    <row r="162" spans="2:30" ht="12.75" customHeight="1" thickBot="1" x14ac:dyDescent="0.25">
      <c r="B162" s="28" t="s">
        <v>4</v>
      </c>
      <c r="D162" s="49">
        <f>D84+1</f>
        <v>3</v>
      </c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33"/>
      <c r="AA162" s="33"/>
      <c r="AB162" s="33"/>
      <c r="AC162" s="33"/>
      <c r="AD162" s="33"/>
    </row>
    <row r="163" spans="2:30" ht="12.75" customHeight="1" thickBot="1" x14ac:dyDescent="0.25">
      <c r="B163" s="32">
        <v>295</v>
      </c>
      <c r="D163" s="50" t="s">
        <v>2</v>
      </c>
      <c r="E163" s="50"/>
      <c r="F163" s="27" t="s">
        <v>56</v>
      </c>
      <c r="G163" s="27" t="s">
        <v>57</v>
      </c>
      <c r="H163" s="27" t="s">
        <v>60</v>
      </c>
      <c r="I163" s="27"/>
      <c r="J163" s="27"/>
      <c r="K163" s="27" t="s">
        <v>63</v>
      </c>
      <c r="L163" s="27" t="s">
        <v>63</v>
      </c>
      <c r="M163" s="27" t="s">
        <v>63</v>
      </c>
      <c r="N163" s="27" t="s">
        <v>63</v>
      </c>
      <c r="O163" s="27" t="s">
        <v>63</v>
      </c>
      <c r="P163" s="27" t="s">
        <v>63</v>
      </c>
      <c r="Q163" s="27" t="s">
        <v>64</v>
      </c>
      <c r="R163" s="27" t="s">
        <v>65</v>
      </c>
      <c r="S163" s="27" t="s">
        <v>65</v>
      </c>
      <c r="T163" s="27"/>
      <c r="U163" s="27" t="s">
        <v>60</v>
      </c>
      <c r="V163" s="27" t="s">
        <v>60</v>
      </c>
      <c r="W163" s="27"/>
      <c r="X163" s="27" t="s">
        <v>70</v>
      </c>
      <c r="Y163" s="27" t="s">
        <v>65</v>
      </c>
      <c r="Z163" s="27"/>
      <c r="AA163" s="27"/>
      <c r="AB163" s="27"/>
      <c r="AC163" s="27"/>
      <c r="AD163" s="27"/>
    </row>
    <row r="164" spans="2:30" ht="12.75" customHeight="1" thickBot="1" x14ac:dyDescent="0.25">
      <c r="D164" s="51" t="s">
        <v>3</v>
      </c>
      <c r="E164" s="51"/>
      <c r="F164" s="20" t="s">
        <v>58</v>
      </c>
      <c r="G164" s="20" t="s">
        <v>59</v>
      </c>
      <c r="H164" s="20" t="s">
        <v>61</v>
      </c>
      <c r="I164" s="20"/>
      <c r="J164" s="20"/>
      <c r="K164" s="20" t="s">
        <v>38</v>
      </c>
      <c r="L164" s="20" t="s">
        <v>39</v>
      </c>
      <c r="M164" s="20" t="s">
        <v>62</v>
      </c>
      <c r="N164" s="20" t="s">
        <v>35</v>
      </c>
      <c r="O164" s="20" t="s">
        <v>36</v>
      </c>
      <c r="P164" s="20" t="s">
        <v>37</v>
      </c>
      <c r="Q164" s="20" t="s">
        <v>67</v>
      </c>
      <c r="R164" s="20" t="s">
        <v>66</v>
      </c>
      <c r="S164" s="20" t="s">
        <v>69</v>
      </c>
      <c r="T164" s="20"/>
      <c r="U164" s="20" t="s">
        <v>42</v>
      </c>
      <c r="V164" s="20" t="s">
        <v>41</v>
      </c>
      <c r="W164" s="20"/>
      <c r="X164" s="20" t="s">
        <v>40</v>
      </c>
      <c r="Y164" s="20" t="s">
        <v>72</v>
      </c>
      <c r="Z164" s="20"/>
      <c r="AA164" s="20"/>
      <c r="AB164" s="20"/>
      <c r="AC164" s="20"/>
      <c r="AD164" s="20"/>
    </row>
    <row r="165" spans="2:30" ht="12.75" customHeight="1" x14ac:dyDescent="0.2">
      <c r="B165" s="36" t="s">
        <v>5</v>
      </c>
      <c r="D165" s="52" t="s">
        <v>7</v>
      </c>
      <c r="E165" s="52" t="s">
        <v>0</v>
      </c>
      <c r="F165" s="8" t="s">
        <v>13</v>
      </c>
      <c r="G165" s="8" t="s">
        <v>13</v>
      </c>
      <c r="H165" s="9" t="s">
        <v>13</v>
      </c>
      <c r="I165" s="9" t="str">
        <f t="shared" ref="I165:T165" si="6">IF(OR(TRIM(I163)=0,TRIM(I163)=""),"",IF(IFERROR(TRIM(INDEX(QryItemNamed,MATCH(TRIM(I163),ITEM,0),2)),"")="Y","SPECIAL",LEFT(IFERROR(TRIM(INDEX(ITEM,MATCH(TRIM(I163),ITEM,0))),""),3)))</f>
        <v/>
      </c>
      <c r="J165" s="9" t="str">
        <f t="shared" si="6"/>
        <v/>
      </c>
      <c r="K165" s="9" t="s">
        <v>13</v>
      </c>
      <c r="L165" s="9" t="s">
        <v>13</v>
      </c>
      <c r="M165" s="9" t="s">
        <v>13</v>
      </c>
      <c r="N165" s="9" t="s">
        <v>13</v>
      </c>
      <c r="O165" s="9" t="s">
        <v>13</v>
      </c>
      <c r="P165" s="9" t="s">
        <v>13</v>
      </c>
      <c r="Q165" s="9" t="s">
        <v>13</v>
      </c>
      <c r="R165" s="9" t="s">
        <v>13</v>
      </c>
      <c r="S165" s="9" t="s">
        <v>13</v>
      </c>
      <c r="T165" s="9" t="str">
        <f t="shared" si="6"/>
        <v/>
      </c>
      <c r="U165" s="9" t="s">
        <v>13</v>
      </c>
      <c r="V165" s="9" t="s">
        <v>13</v>
      </c>
      <c r="W165" s="9"/>
      <c r="X165" s="9" t="s">
        <v>13</v>
      </c>
      <c r="Y165" s="9" t="s">
        <v>13</v>
      </c>
      <c r="Z165" s="9"/>
      <c r="AA165" s="9">
        <v>253</v>
      </c>
      <c r="AB165" s="9">
        <v>252</v>
      </c>
      <c r="AC165" s="9" t="s">
        <v>13</v>
      </c>
      <c r="AD165" s="9"/>
    </row>
    <row r="166" spans="2:30" ht="12.75" customHeight="1" x14ac:dyDescent="0.2">
      <c r="B166" s="37"/>
      <c r="D166" s="53"/>
      <c r="E166" s="53"/>
      <c r="F166" s="60" t="s">
        <v>80</v>
      </c>
      <c r="G166" s="47" t="s">
        <v>81</v>
      </c>
      <c r="H166" s="47" t="s">
        <v>61</v>
      </c>
      <c r="I166" s="47" t="str">
        <f t="shared" ref="I166:T166" si="7">IF(OR(TRIM(I163)=0,TRIM(I163)=""),IF(I164="","",I164),IF(IFERROR(TRIM(INDEX(QryItemNamed,MATCH(TRIM(I163),ITEM,0),2)),"")="Y",TRIM(RIGHT(IFERROR(TRIM(INDEX(QryItemNamed,MATCH(TRIM(I163),ITEM,0),4)),"123456789012"),LEN(IFERROR(TRIM(INDEX(QryItemNamed,MATCH(TRIM(I163),ITEM,0),4)),"123456789012"))-9))&amp;I164,IFERROR(TRIM(INDEX(QryItemNamed,MATCH(TRIM(I163),ITEM,0),4))&amp;I164,"ITEM CODE DOES NOT EXIST IN ITEM MASTER")))</f>
        <v/>
      </c>
      <c r="J166" s="55" t="str">
        <f t="shared" si="7"/>
        <v/>
      </c>
      <c r="K166" s="55" t="s">
        <v>38</v>
      </c>
      <c r="L166" s="62" t="s">
        <v>39</v>
      </c>
      <c r="M166" s="62" t="s">
        <v>62</v>
      </c>
      <c r="N166" s="56" t="s">
        <v>35</v>
      </c>
      <c r="O166" s="56" t="s">
        <v>36</v>
      </c>
      <c r="P166" s="56" t="s">
        <v>37</v>
      </c>
      <c r="Q166" s="61" t="s">
        <v>82</v>
      </c>
      <c r="R166" s="55" t="s">
        <v>83</v>
      </c>
      <c r="S166" s="47" t="s">
        <v>69</v>
      </c>
      <c r="T166" s="55" t="str">
        <f t="shared" si="7"/>
        <v/>
      </c>
      <c r="U166" s="47" t="s">
        <v>42</v>
      </c>
      <c r="V166" s="47" t="s">
        <v>41</v>
      </c>
      <c r="W166" s="47"/>
      <c r="X166" s="55" t="s">
        <v>40</v>
      </c>
      <c r="Y166" s="55" t="s">
        <v>71</v>
      </c>
      <c r="Z166" s="55"/>
      <c r="AA166" s="55" t="s">
        <v>10</v>
      </c>
      <c r="AB166" s="55" t="s">
        <v>84</v>
      </c>
      <c r="AC166" s="55" t="s">
        <v>85</v>
      </c>
      <c r="AD166" s="55"/>
    </row>
    <row r="167" spans="2:30" ht="12.75" customHeight="1" x14ac:dyDescent="0.2">
      <c r="B167" s="37"/>
      <c r="D167" s="53"/>
      <c r="E167" s="53"/>
      <c r="F167" s="60"/>
      <c r="G167" s="47"/>
      <c r="H167" s="47"/>
      <c r="I167" s="47"/>
      <c r="J167" s="55"/>
      <c r="K167" s="55"/>
      <c r="L167" s="63"/>
      <c r="M167" s="63"/>
      <c r="N167" s="57"/>
      <c r="O167" s="57"/>
      <c r="P167" s="57"/>
      <c r="Q167" s="61"/>
      <c r="R167" s="55"/>
      <c r="S167" s="47"/>
      <c r="T167" s="55"/>
      <c r="U167" s="47"/>
      <c r="V167" s="47"/>
      <c r="W167" s="47"/>
      <c r="X167" s="55"/>
      <c r="Y167" s="55"/>
      <c r="Z167" s="55"/>
      <c r="AA167" s="55"/>
      <c r="AB167" s="55"/>
      <c r="AC167" s="55"/>
      <c r="AD167" s="55"/>
    </row>
    <row r="168" spans="2:30" ht="12.75" customHeight="1" x14ac:dyDescent="0.2">
      <c r="B168" s="37"/>
      <c r="D168" s="53"/>
      <c r="E168" s="53"/>
      <c r="F168" s="60"/>
      <c r="G168" s="47"/>
      <c r="H168" s="47"/>
      <c r="I168" s="47"/>
      <c r="J168" s="55"/>
      <c r="K168" s="55"/>
      <c r="L168" s="63"/>
      <c r="M168" s="63"/>
      <c r="N168" s="57"/>
      <c r="O168" s="57"/>
      <c r="P168" s="57"/>
      <c r="Q168" s="61"/>
      <c r="R168" s="55"/>
      <c r="S168" s="47"/>
      <c r="T168" s="55"/>
      <c r="U168" s="47"/>
      <c r="V168" s="47"/>
      <c r="W168" s="47"/>
      <c r="X168" s="55"/>
      <c r="Y168" s="55"/>
      <c r="Z168" s="55"/>
      <c r="AA168" s="55"/>
      <c r="AB168" s="55"/>
      <c r="AC168" s="55"/>
      <c r="AD168" s="55"/>
    </row>
    <row r="169" spans="2:30" ht="12.75" customHeight="1" x14ac:dyDescent="0.2">
      <c r="B169" s="37"/>
      <c r="D169" s="53"/>
      <c r="E169" s="53"/>
      <c r="F169" s="60"/>
      <c r="G169" s="47"/>
      <c r="H169" s="47"/>
      <c r="I169" s="47"/>
      <c r="J169" s="55"/>
      <c r="K169" s="55"/>
      <c r="L169" s="63"/>
      <c r="M169" s="63"/>
      <c r="N169" s="57"/>
      <c r="O169" s="57"/>
      <c r="P169" s="57"/>
      <c r="Q169" s="61"/>
      <c r="R169" s="55"/>
      <c r="S169" s="47"/>
      <c r="T169" s="55"/>
      <c r="U169" s="47"/>
      <c r="V169" s="47"/>
      <c r="W169" s="47"/>
      <c r="X169" s="55"/>
      <c r="Y169" s="55"/>
      <c r="Z169" s="55"/>
      <c r="AA169" s="55"/>
      <c r="AB169" s="55"/>
      <c r="AC169" s="55"/>
      <c r="AD169" s="55"/>
    </row>
    <row r="170" spans="2:30" ht="12.75" customHeight="1" x14ac:dyDescent="0.2">
      <c r="B170" s="37"/>
      <c r="D170" s="53"/>
      <c r="E170" s="53"/>
      <c r="F170" s="60"/>
      <c r="G170" s="47"/>
      <c r="H170" s="47"/>
      <c r="I170" s="47"/>
      <c r="J170" s="55"/>
      <c r="K170" s="55"/>
      <c r="L170" s="63"/>
      <c r="M170" s="63"/>
      <c r="N170" s="57"/>
      <c r="O170" s="57"/>
      <c r="P170" s="57"/>
      <c r="Q170" s="61"/>
      <c r="R170" s="55"/>
      <c r="S170" s="47"/>
      <c r="T170" s="55"/>
      <c r="U170" s="47"/>
      <c r="V170" s="47"/>
      <c r="W170" s="47"/>
      <c r="X170" s="55"/>
      <c r="Y170" s="55"/>
      <c r="Z170" s="55"/>
      <c r="AA170" s="55"/>
      <c r="AB170" s="55"/>
      <c r="AC170" s="55"/>
      <c r="AD170" s="55"/>
    </row>
    <row r="171" spans="2:30" ht="12.75" customHeight="1" x14ac:dyDescent="0.2">
      <c r="B171" s="37"/>
      <c r="D171" s="53"/>
      <c r="E171" s="53"/>
      <c r="F171" s="60"/>
      <c r="G171" s="47"/>
      <c r="H171" s="47"/>
      <c r="I171" s="47"/>
      <c r="J171" s="55"/>
      <c r="K171" s="55"/>
      <c r="L171" s="63"/>
      <c r="M171" s="63"/>
      <c r="N171" s="57"/>
      <c r="O171" s="57"/>
      <c r="P171" s="57"/>
      <c r="Q171" s="61"/>
      <c r="R171" s="55"/>
      <c r="S171" s="47"/>
      <c r="T171" s="55"/>
      <c r="U171" s="47"/>
      <c r="V171" s="47"/>
      <c r="W171" s="47"/>
      <c r="X171" s="55"/>
      <c r="Y171" s="55"/>
      <c r="Z171" s="55"/>
      <c r="AA171" s="55"/>
      <c r="AB171" s="55"/>
      <c r="AC171" s="55"/>
      <c r="AD171" s="55"/>
    </row>
    <row r="172" spans="2:30" ht="12.75" customHeight="1" x14ac:dyDescent="0.2">
      <c r="B172" s="37"/>
      <c r="D172" s="53"/>
      <c r="E172" s="53"/>
      <c r="F172" s="60"/>
      <c r="G172" s="47"/>
      <c r="H172" s="47"/>
      <c r="I172" s="47"/>
      <c r="J172" s="55"/>
      <c r="K172" s="55"/>
      <c r="L172" s="63"/>
      <c r="M172" s="63"/>
      <c r="N172" s="57"/>
      <c r="O172" s="57"/>
      <c r="P172" s="57"/>
      <c r="Q172" s="61"/>
      <c r="R172" s="55"/>
      <c r="S172" s="47"/>
      <c r="T172" s="55"/>
      <c r="U172" s="47"/>
      <c r="V172" s="47"/>
      <c r="W172" s="47"/>
      <c r="X172" s="55"/>
      <c r="Y172" s="55"/>
      <c r="Z172" s="55"/>
      <c r="AA172" s="55"/>
      <c r="AB172" s="55"/>
      <c r="AC172" s="55"/>
      <c r="AD172" s="55"/>
    </row>
    <row r="173" spans="2:30" ht="12.75" customHeight="1" x14ac:dyDescent="0.2">
      <c r="B173" s="37"/>
      <c r="D173" s="53"/>
      <c r="E173" s="53"/>
      <c r="F173" s="60"/>
      <c r="G173" s="47"/>
      <c r="H173" s="47"/>
      <c r="I173" s="47"/>
      <c r="J173" s="55"/>
      <c r="K173" s="55"/>
      <c r="L173" s="63"/>
      <c r="M173" s="63"/>
      <c r="N173" s="57"/>
      <c r="O173" s="57"/>
      <c r="P173" s="57"/>
      <c r="Q173" s="61"/>
      <c r="R173" s="55"/>
      <c r="S173" s="47"/>
      <c r="T173" s="55"/>
      <c r="U173" s="47"/>
      <c r="V173" s="47"/>
      <c r="W173" s="47"/>
      <c r="X173" s="55"/>
      <c r="Y173" s="55"/>
      <c r="Z173" s="55"/>
      <c r="AA173" s="55"/>
      <c r="AB173" s="55"/>
      <c r="AC173" s="55"/>
      <c r="AD173" s="55"/>
    </row>
    <row r="174" spans="2:30" ht="12.75" customHeight="1" x14ac:dyDescent="0.2">
      <c r="B174" s="37"/>
      <c r="D174" s="53"/>
      <c r="E174" s="53"/>
      <c r="F174" s="60"/>
      <c r="G174" s="47"/>
      <c r="H174" s="47"/>
      <c r="I174" s="47"/>
      <c r="J174" s="55"/>
      <c r="K174" s="55"/>
      <c r="L174" s="63"/>
      <c r="M174" s="63"/>
      <c r="N174" s="57"/>
      <c r="O174" s="57"/>
      <c r="P174" s="57"/>
      <c r="Q174" s="61"/>
      <c r="R174" s="55"/>
      <c r="S174" s="47"/>
      <c r="T174" s="55"/>
      <c r="U174" s="47"/>
      <c r="V174" s="47"/>
      <c r="W174" s="47"/>
      <c r="X174" s="55"/>
      <c r="Y174" s="55"/>
      <c r="Z174" s="55"/>
      <c r="AA174" s="55"/>
      <c r="AB174" s="55"/>
      <c r="AC174" s="55"/>
      <c r="AD174" s="55"/>
    </row>
    <row r="175" spans="2:30" ht="12.75" customHeight="1" x14ac:dyDescent="0.2">
      <c r="B175" s="37"/>
      <c r="D175" s="53"/>
      <c r="E175" s="53"/>
      <c r="F175" s="60"/>
      <c r="G175" s="47"/>
      <c r="H175" s="47"/>
      <c r="I175" s="47"/>
      <c r="J175" s="55"/>
      <c r="K175" s="55"/>
      <c r="L175" s="63"/>
      <c r="M175" s="63"/>
      <c r="N175" s="57"/>
      <c r="O175" s="57"/>
      <c r="P175" s="57"/>
      <c r="Q175" s="61"/>
      <c r="R175" s="55"/>
      <c r="S175" s="47"/>
      <c r="T175" s="55"/>
      <c r="U175" s="47"/>
      <c r="V175" s="47"/>
      <c r="W175" s="47"/>
      <c r="X175" s="55"/>
      <c r="Y175" s="55"/>
      <c r="Z175" s="55"/>
      <c r="AA175" s="55"/>
      <c r="AB175" s="55"/>
      <c r="AC175" s="55"/>
      <c r="AD175" s="55"/>
    </row>
    <row r="176" spans="2:30" ht="12.75" customHeight="1" x14ac:dyDescent="0.2">
      <c r="B176" s="37"/>
      <c r="D176" s="53"/>
      <c r="E176" s="53"/>
      <c r="F176" s="60"/>
      <c r="G176" s="47"/>
      <c r="H176" s="47"/>
      <c r="I176" s="47"/>
      <c r="J176" s="55"/>
      <c r="K176" s="55"/>
      <c r="L176" s="63"/>
      <c r="M176" s="63"/>
      <c r="N176" s="57"/>
      <c r="O176" s="57"/>
      <c r="P176" s="57"/>
      <c r="Q176" s="61"/>
      <c r="R176" s="55"/>
      <c r="S176" s="47"/>
      <c r="T176" s="55"/>
      <c r="U176" s="47"/>
      <c r="V176" s="47"/>
      <c r="W176" s="47"/>
      <c r="X176" s="55"/>
      <c r="Y176" s="55"/>
      <c r="Z176" s="55"/>
      <c r="AA176" s="55"/>
      <c r="AB176" s="55"/>
      <c r="AC176" s="55"/>
      <c r="AD176" s="55"/>
    </row>
    <row r="177" spans="2:30" ht="12.75" customHeight="1" x14ac:dyDescent="0.2">
      <c r="B177" s="37"/>
      <c r="D177" s="53"/>
      <c r="E177" s="53"/>
      <c r="F177" s="60"/>
      <c r="G177" s="47"/>
      <c r="H177" s="47"/>
      <c r="I177" s="47"/>
      <c r="J177" s="55"/>
      <c r="K177" s="55"/>
      <c r="L177" s="64"/>
      <c r="M177" s="64"/>
      <c r="N177" s="58"/>
      <c r="O177" s="58"/>
      <c r="P177" s="58"/>
      <c r="Q177" s="61"/>
      <c r="R177" s="55"/>
      <c r="S177" s="47"/>
      <c r="T177" s="55"/>
      <c r="U177" s="47"/>
      <c r="V177" s="47"/>
      <c r="W177" s="47"/>
      <c r="X177" s="55"/>
      <c r="Y177" s="55"/>
      <c r="Z177" s="55"/>
      <c r="AA177" s="55"/>
      <c r="AB177" s="55"/>
      <c r="AC177" s="55"/>
      <c r="AD177" s="55"/>
    </row>
    <row r="178" spans="2:30" ht="12.75" customHeight="1" thickBot="1" x14ac:dyDescent="0.25">
      <c r="B178" s="38"/>
      <c r="D178" s="54"/>
      <c r="E178" s="54"/>
      <c r="F178" s="10" t="s">
        <v>34</v>
      </c>
      <c r="G178" s="11" t="s">
        <v>34</v>
      </c>
      <c r="H178" s="11" t="s">
        <v>68</v>
      </c>
      <c r="I178" s="11" t="str">
        <f t="shared" ref="I178:W178" si="8">IF(OR(TRIM(I163)=0,TRIM(I163)=""),"",IF(IFERROR(TRIM(INDEX(QryItemNamed,MATCH(TRIM(I163),ITEM,0),3)),"")="LS","",IFERROR(TRIM(INDEX(QryItemNamed,MATCH(TRIM(I163),ITEM,0),3)),"")))</f>
        <v/>
      </c>
      <c r="J178" s="11" t="str">
        <f t="shared" si="8"/>
        <v/>
      </c>
      <c r="K178" s="11" t="s">
        <v>34</v>
      </c>
      <c r="L178" s="11" t="s">
        <v>34</v>
      </c>
      <c r="M178" s="11" t="s">
        <v>34</v>
      </c>
      <c r="N178" s="11" t="s">
        <v>34</v>
      </c>
      <c r="O178" s="11" t="s">
        <v>34</v>
      </c>
      <c r="P178" s="11" t="s">
        <v>34</v>
      </c>
      <c r="Q178" s="11" t="s">
        <v>68</v>
      </c>
      <c r="R178" s="11" t="s">
        <v>68</v>
      </c>
      <c r="S178" s="11" t="s">
        <v>68</v>
      </c>
      <c r="T178" s="11" t="str">
        <f t="shared" si="8"/>
        <v/>
      </c>
      <c r="U178" s="11" t="s">
        <v>68</v>
      </c>
      <c r="V178" s="11" t="s">
        <v>68</v>
      </c>
      <c r="W178" s="11" t="str">
        <f t="shared" si="8"/>
        <v/>
      </c>
      <c r="X178" s="11" t="s">
        <v>8</v>
      </c>
      <c r="Y178" s="11" t="s">
        <v>68</v>
      </c>
      <c r="Z178" s="11"/>
      <c r="AA178" s="11" t="s">
        <v>11</v>
      </c>
      <c r="AB178" s="11" t="s">
        <v>34</v>
      </c>
      <c r="AC178" s="11" t="s">
        <v>24</v>
      </c>
      <c r="AD178" s="11"/>
    </row>
    <row r="179" spans="2:30" ht="12.75" customHeight="1" x14ac:dyDescent="0.2">
      <c r="B179" s="29">
        <v>5</v>
      </c>
      <c r="D179" s="12"/>
      <c r="E179" s="12">
        <v>633</v>
      </c>
      <c r="F179" s="13">
        <v>495</v>
      </c>
      <c r="G179" s="14"/>
      <c r="H179" s="14">
        <v>1</v>
      </c>
      <c r="I179" s="14"/>
      <c r="J179" s="14"/>
      <c r="K179" s="14"/>
      <c r="L179" s="14"/>
      <c r="M179" s="14"/>
      <c r="N179" s="14"/>
      <c r="O179" s="14"/>
      <c r="P179" s="14"/>
      <c r="Q179" s="14"/>
      <c r="R179" s="14">
        <v>1</v>
      </c>
      <c r="S179" s="14">
        <v>3</v>
      </c>
      <c r="T179" s="14"/>
      <c r="U179" s="14"/>
      <c r="V179" s="14"/>
      <c r="W179" s="14"/>
      <c r="X179" s="14"/>
      <c r="Y179" s="14"/>
      <c r="Z179" s="14"/>
      <c r="AA179" s="14">
        <v>83</v>
      </c>
      <c r="AB179" s="14">
        <v>340</v>
      </c>
      <c r="AC179" s="14"/>
      <c r="AD179" s="14"/>
    </row>
    <row r="180" spans="2:30" ht="12.75" customHeight="1" x14ac:dyDescent="0.2">
      <c r="B180" s="30">
        <v>5</v>
      </c>
      <c r="D180" s="15"/>
      <c r="E180" s="15">
        <v>634</v>
      </c>
      <c r="F180" s="16"/>
      <c r="G180" s="17">
        <v>38</v>
      </c>
      <c r="H180" s="17">
        <v>1</v>
      </c>
      <c r="I180" s="17"/>
      <c r="J180" s="17"/>
      <c r="K180" s="17">
        <v>43</v>
      </c>
      <c r="L180" s="17"/>
      <c r="M180" s="17">
        <v>43</v>
      </c>
      <c r="N180" s="17"/>
      <c r="O180" s="17"/>
      <c r="P180" s="17"/>
      <c r="Q180" s="17">
        <v>1</v>
      </c>
      <c r="R180" s="17"/>
      <c r="S180" s="17"/>
      <c r="T180" s="17"/>
      <c r="U180" s="17"/>
      <c r="V180" s="17">
        <v>1</v>
      </c>
      <c r="W180" s="17"/>
      <c r="X180" s="17"/>
      <c r="Y180" s="17"/>
      <c r="Z180" s="17"/>
      <c r="AA180" s="17"/>
      <c r="AB180" s="17"/>
      <c r="AC180" s="17"/>
      <c r="AD180" s="17"/>
    </row>
    <row r="181" spans="2:30" ht="12.75" customHeight="1" x14ac:dyDescent="0.2">
      <c r="B181" s="30">
        <v>5</v>
      </c>
      <c r="D181" s="15"/>
      <c r="E181" s="15">
        <v>635</v>
      </c>
      <c r="F181" s="16"/>
      <c r="G181" s="17"/>
      <c r="H181" s="17">
        <v>1</v>
      </c>
      <c r="I181" s="17"/>
      <c r="J181" s="17"/>
      <c r="K181" s="17"/>
      <c r="L181" s="17"/>
      <c r="M181" s="17">
        <v>126</v>
      </c>
      <c r="N181" s="17"/>
      <c r="O181" s="17"/>
      <c r="P181" s="17">
        <v>40</v>
      </c>
      <c r="Q181" s="17"/>
      <c r="R181" s="17"/>
      <c r="S181" s="17"/>
      <c r="T181" s="17"/>
      <c r="U181" s="17">
        <v>1</v>
      </c>
      <c r="V181" s="17"/>
      <c r="W181" s="17"/>
      <c r="X181" s="17"/>
      <c r="Y181" s="17"/>
      <c r="Z181" s="17"/>
      <c r="AA181" s="17"/>
      <c r="AB181" s="17"/>
      <c r="AC181" s="17"/>
      <c r="AD181" s="17"/>
    </row>
    <row r="182" spans="2:30" ht="12.75" customHeight="1" x14ac:dyDescent="0.2">
      <c r="B182" s="30">
        <v>5</v>
      </c>
      <c r="D182" s="15"/>
      <c r="E182" s="15">
        <v>636</v>
      </c>
      <c r="F182" s="16"/>
      <c r="G182" s="17"/>
      <c r="H182" s="17">
        <v>1</v>
      </c>
      <c r="I182" s="17"/>
      <c r="J182" s="17"/>
      <c r="K182" s="17"/>
      <c r="L182" s="17">
        <v>120</v>
      </c>
      <c r="M182" s="17"/>
      <c r="N182" s="17"/>
      <c r="O182" s="17">
        <v>40</v>
      </c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</row>
    <row r="183" spans="2:30" ht="12.75" customHeight="1" x14ac:dyDescent="0.2">
      <c r="B183" s="30">
        <v>5</v>
      </c>
      <c r="D183" s="15"/>
      <c r="E183" s="15">
        <v>637</v>
      </c>
      <c r="F183" s="16"/>
      <c r="G183" s="17"/>
      <c r="H183" s="17">
        <v>1</v>
      </c>
      <c r="I183" s="17"/>
      <c r="J183" s="17"/>
      <c r="K183" s="17">
        <v>131</v>
      </c>
      <c r="L183" s="17"/>
      <c r="M183" s="17"/>
      <c r="N183" s="17">
        <v>40</v>
      </c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</row>
    <row r="184" spans="2:30" ht="12.75" customHeight="1" x14ac:dyDescent="0.2">
      <c r="B184" s="30">
        <v>5</v>
      </c>
      <c r="D184" s="15"/>
      <c r="E184" s="15">
        <v>639</v>
      </c>
      <c r="F184" s="16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>
        <v>1</v>
      </c>
      <c r="Z184" s="17"/>
      <c r="AA184" s="17"/>
      <c r="AB184" s="17"/>
      <c r="AC184" s="17"/>
      <c r="AD184" s="17"/>
    </row>
    <row r="185" spans="2:30" ht="12.75" customHeight="1" x14ac:dyDescent="0.2">
      <c r="B185" s="30"/>
      <c r="D185" s="15"/>
      <c r="E185" s="15"/>
      <c r="F185" s="16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</row>
    <row r="186" spans="2:30" ht="12.75" customHeight="1" x14ac:dyDescent="0.2">
      <c r="B186" s="30">
        <v>5</v>
      </c>
      <c r="D186" s="15"/>
      <c r="E186" s="15" t="s">
        <v>27</v>
      </c>
      <c r="F186" s="16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>
        <v>18</v>
      </c>
      <c r="Y186" s="17"/>
      <c r="Z186" s="17"/>
      <c r="AA186" s="17"/>
      <c r="AB186" s="17"/>
      <c r="AC186" s="17"/>
      <c r="AD186" s="17"/>
    </row>
    <row r="187" spans="2:30" ht="12.75" customHeight="1" x14ac:dyDescent="0.2">
      <c r="B187" s="30"/>
      <c r="D187" s="15"/>
      <c r="E187" s="15"/>
      <c r="F187" s="16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</row>
    <row r="188" spans="2:30" ht="12.75" customHeight="1" x14ac:dyDescent="0.2">
      <c r="B188" s="30"/>
      <c r="D188" s="15"/>
      <c r="E188" s="15"/>
      <c r="F188" s="16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</row>
    <row r="189" spans="2:30" ht="12.75" customHeight="1" x14ac:dyDescent="0.2">
      <c r="B189" s="30"/>
      <c r="D189" s="15"/>
      <c r="E189" s="15"/>
      <c r="F189" s="16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</row>
    <row r="190" spans="2:30" ht="12.75" customHeight="1" x14ac:dyDescent="0.2">
      <c r="B190" s="30"/>
      <c r="D190" s="15"/>
      <c r="E190" s="15"/>
      <c r="F190" s="16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</row>
    <row r="191" spans="2:30" ht="12.75" customHeight="1" x14ac:dyDescent="0.2">
      <c r="B191" s="30"/>
      <c r="D191" s="15"/>
      <c r="E191" s="15"/>
      <c r="F191" s="16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</row>
    <row r="192" spans="2:30" ht="12.75" customHeight="1" x14ac:dyDescent="0.2">
      <c r="B192" s="30"/>
      <c r="D192" s="15"/>
      <c r="E192" s="15"/>
      <c r="F192" s="16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</row>
    <row r="193" spans="2:30" ht="12.75" customHeight="1" x14ac:dyDescent="0.2">
      <c r="B193" s="30"/>
      <c r="D193" s="15"/>
      <c r="E193" s="15"/>
      <c r="F193" s="16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</row>
    <row r="194" spans="2:30" ht="12.75" customHeight="1" x14ac:dyDescent="0.2">
      <c r="B194" s="30"/>
      <c r="D194" s="15"/>
      <c r="E194" s="15"/>
      <c r="F194" s="16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</row>
    <row r="195" spans="2:30" ht="12.75" customHeight="1" x14ac:dyDescent="0.2">
      <c r="B195" s="30"/>
      <c r="D195" s="15"/>
      <c r="E195" s="15"/>
      <c r="F195" s="16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</row>
    <row r="196" spans="2:30" ht="12.75" customHeight="1" x14ac:dyDescent="0.2">
      <c r="B196" s="30"/>
      <c r="D196" s="15"/>
      <c r="E196" s="15"/>
      <c r="F196" s="16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</row>
    <row r="197" spans="2:30" ht="12.75" customHeight="1" x14ac:dyDescent="0.2">
      <c r="B197" s="30"/>
      <c r="D197" s="15"/>
      <c r="E197" s="15"/>
      <c r="F197" s="16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</row>
    <row r="198" spans="2:30" ht="12.75" customHeight="1" x14ac:dyDescent="0.2">
      <c r="B198" s="30"/>
      <c r="D198" s="15"/>
      <c r="E198" s="15"/>
      <c r="F198" s="16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</row>
    <row r="199" spans="2:30" ht="12.75" customHeight="1" x14ac:dyDescent="0.2">
      <c r="B199" s="30"/>
      <c r="D199" s="15"/>
      <c r="E199" s="15"/>
      <c r="F199" s="16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</row>
    <row r="200" spans="2:30" ht="12.75" customHeight="1" x14ac:dyDescent="0.2">
      <c r="B200" s="30"/>
      <c r="D200" s="15"/>
      <c r="E200" s="15"/>
      <c r="F200" s="16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</row>
    <row r="201" spans="2:30" ht="12.75" customHeight="1" x14ac:dyDescent="0.2">
      <c r="B201" s="30"/>
      <c r="D201" s="15"/>
      <c r="E201" s="15"/>
      <c r="F201" s="16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</row>
    <row r="202" spans="2:30" ht="12.75" customHeight="1" x14ac:dyDescent="0.2">
      <c r="B202" s="30"/>
      <c r="D202" s="15"/>
      <c r="E202" s="15"/>
      <c r="F202" s="16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</row>
    <row r="203" spans="2:30" ht="12.75" customHeight="1" x14ac:dyDescent="0.2">
      <c r="B203" s="30"/>
      <c r="D203" s="15"/>
      <c r="E203" s="15"/>
      <c r="F203" s="16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</row>
    <row r="204" spans="2:30" ht="12.75" customHeight="1" x14ac:dyDescent="0.2">
      <c r="B204" s="30"/>
      <c r="D204" s="15"/>
      <c r="E204" s="15"/>
      <c r="F204" s="16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</row>
    <row r="205" spans="2:30" ht="12.75" customHeight="1" x14ac:dyDescent="0.2">
      <c r="B205" s="30"/>
      <c r="D205" s="15"/>
      <c r="E205" s="15"/>
      <c r="F205" s="16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</row>
    <row r="206" spans="2:30" ht="12.75" customHeight="1" x14ac:dyDescent="0.2">
      <c r="B206" s="30"/>
      <c r="D206" s="15"/>
      <c r="E206" s="15"/>
      <c r="F206" s="16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</row>
    <row r="207" spans="2:30" ht="12.75" customHeight="1" x14ac:dyDescent="0.2">
      <c r="B207" s="30"/>
      <c r="D207" s="15"/>
      <c r="E207" s="15"/>
      <c r="F207" s="16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</row>
    <row r="208" spans="2:30" ht="12.75" customHeight="1" x14ac:dyDescent="0.2">
      <c r="B208" s="30"/>
      <c r="D208" s="15"/>
      <c r="E208" s="15"/>
      <c r="F208" s="16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</row>
    <row r="209" spans="2:30" ht="12.75" customHeight="1" x14ac:dyDescent="0.2">
      <c r="B209" s="30"/>
      <c r="D209" s="15"/>
      <c r="E209" s="15"/>
      <c r="F209" s="16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</row>
    <row r="210" spans="2:30" ht="12.75" customHeight="1" x14ac:dyDescent="0.2">
      <c r="B210" s="30"/>
      <c r="D210" s="15"/>
      <c r="E210" s="15"/>
      <c r="F210" s="16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</row>
    <row r="211" spans="2:30" ht="12.75" customHeight="1" x14ac:dyDescent="0.2">
      <c r="B211" s="30"/>
      <c r="D211" s="15"/>
      <c r="E211" s="15"/>
      <c r="F211" s="16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</row>
    <row r="212" spans="2:30" ht="12.75" customHeight="1" x14ac:dyDescent="0.2">
      <c r="B212" s="30"/>
      <c r="D212" s="15"/>
      <c r="E212" s="15"/>
      <c r="F212" s="16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</row>
    <row r="213" spans="2:30" ht="12.75" customHeight="1" x14ac:dyDescent="0.2">
      <c r="B213" s="30"/>
      <c r="D213" s="15"/>
      <c r="E213" s="15"/>
      <c r="F213" s="16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</row>
    <row r="214" spans="2:30" ht="12.75" customHeight="1" x14ac:dyDescent="0.2">
      <c r="B214" s="30"/>
      <c r="D214" s="15"/>
      <c r="E214" s="15"/>
      <c r="F214" s="16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</row>
    <row r="215" spans="2:30" ht="12.75" customHeight="1" x14ac:dyDescent="0.2">
      <c r="B215" s="30"/>
      <c r="D215" s="15"/>
      <c r="E215" s="15"/>
      <c r="F215" s="16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</row>
    <row r="216" spans="2:30" ht="12.75" customHeight="1" x14ac:dyDescent="0.2">
      <c r="B216" s="30"/>
      <c r="D216" s="15"/>
      <c r="E216" s="15"/>
      <c r="F216" s="16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</row>
    <row r="217" spans="2:30" ht="12.75" customHeight="1" x14ac:dyDescent="0.2">
      <c r="B217" s="30"/>
      <c r="D217" s="15"/>
      <c r="E217" s="15"/>
      <c r="F217" s="16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</row>
    <row r="218" spans="2:30" ht="12.75" customHeight="1" x14ac:dyDescent="0.2">
      <c r="B218" s="30"/>
      <c r="D218" s="15"/>
      <c r="E218" s="15"/>
      <c r="F218" s="16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</row>
    <row r="219" spans="2:30" ht="12.75" customHeight="1" x14ac:dyDescent="0.2">
      <c r="B219" s="30"/>
      <c r="D219" s="15"/>
      <c r="E219" s="15"/>
      <c r="F219" s="16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</row>
    <row r="220" spans="2:30" ht="12.75" customHeight="1" x14ac:dyDescent="0.2">
      <c r="B220" s="30"/>
      <c r="D220" s="15"/>
      <c r="E220" s="15"/>
      <c r="F220" s="16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</row>
    <row r="221" spans="2:30" ht="12.75" customHeight="1" x14ac:dyDescent="0.2">
      <c r="B221" s="30"/>
      <c r="D221" s="15"/>
      <c r="E221" s="15"/>
      <c r="F221" s="16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</row>
    <row r="222" spans="2:30" ht="12.75" customHeight="1" x14ac:dyDescent="0.2">
      <c r="B222" s="30"/>
      <c r="D222" s="15"/>
      <c r="E222" s="15"/>
      <c r="F222" s="16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</row>
    <row r="223" spans="2:30" ht="12.75" customHeight="1" x14ac:dyDescent="0.2">
      <c r="B223" s="30"/>
      <c r="D223" s="15"/>
      <c r="E223" s="15"/>
      <c r="F223" s="16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</row>
    <row r="224" spans="2:30" ht="12.75" customHeight="1" x14ac:dyDescent="0.2">
      <c r="B224" s="30"/>
      <c r="D224" s="15"/>
      <c r="E224" s="15"/>
      <c r="F224" s="16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</row>
    <row r="225" spans="2:30" ht="12.75" customHeight="1" x14ac:dyDescent="0.2">
      <c r="B225" s="30"/>
      <c r="D225" s="15"/>
      <c r="E225" s="15"/>
      <c r="F225" s="16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</row>
    <row r="226" spans="2:30" ht="12.75" customHeight="1" x14ac:dyDescent="0.2">
      <c r="B226" s="30"/>
      <c r="D226" s="15"/>
      <c r="E226" s="15"/>
      <c r="F226" s="16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</row>
    <row r="227" spans="2:30" ht="12.75" customHeight="1" x14ac:dyDescent="0.2">
      <c r="B227" s="30"/>
      <c r="D227" s="15"/>
      <c r="E227" s="15"/>
      <c r="F227" s="16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</row>
    <row r="228" spans="2:30" ht="12.75" customHeight="1" x14ac:dyDescent="0.2">
      <c r="B228" s="30"/>
      <c r="D228" s="15"/>
      <c r="E228" s="15"/>
      <c r="F228" s="16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</row>
    <row r="229" spans="2:30" ht="12.75" customHeight="1" x14ac:dyDescent="0.2">
      <c r="B229" s="30"/>
      <c r="D229" s="15"/>
      <c r="E229" s="15"/>
      <c r="F229" s="16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</row>
    <row r="230" spans="2:30" ht="12.75" customHeight="1" x14ac:dyDescent="0.2">
      <c r="B230" s="30"/>
      <c r="D230" s="15"/>
      <c r="E230" s="15"/>
      <c r="F230" s="16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</row>
    <row r="231" spans="2:30" ht="12.75" customHeight="1" x14ac:dyDescent="0.2">
      <c r="B231" s="30"/>
      <c r="D231" s="15"/>
      <c r="E231" s="15"/>
      <c r="F231" s="16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</row>
    <row r="232" spans="2:30" ht="12.75" customHeight="1" x14ac:dyDescent="0.2">
      <c r="B232" s="30"/>
      <c r="D232" s="15"/>
      <c r="E232" s="15"/>
      <c r="F232" s="16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</row>
    <row r="233" spans="2:30" ht="12.75" customHeight="1" x14ac:dyDescent="0.2">
      <c r="B233" s="30"/>
      <c r="D233" s="15"/>
      <c r="E233" s="15"/>
      <c r="F233" s="16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</row>
    <row r="234" spans="2:30" ht="12.75" customHeight="1" x14ac:dyDescent="0.2">
      <c r="B234" s="30"/>
      <c r="D234" s="15"/>
      <c r="E234" s="15"/>
      <c r="F234" s="16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</row>
    <row r="235" spans="2:30" ht="12.75" customHeight="1" x14ac:dyDescent="0.2">
      <c r="B235" s="30"/>
      <c r="D235" s="15"/>
      <c r="E235" s="15"/>
      <c r="F235" s="16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</row>
    <row r="236" spans="2:30" ht="12.75" customHeight="1" x14ac:dyDescent="0.2">
      <c r="B236" s="30"/>
      <c r="D236" s="15"/>
      <c r="E236" s="15"/>
      <c r="F236" s="16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</row>
    <row r="237" spans="2:30" ht="12.75" customHeight="1" thickBot="1" x14ac:dyDescent="0.25">
      <c r="B237" s="31"/>
      <c r="D237" s="15"/>
      <c r="E237" s="15"/>
      <c r="F237" s="16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</row>
    <row r="238" spans="2:30" ht="12.75" customHeight="1" x14ac:dyDescent="0.2">
      <c r="B238" s="5" t="s">
        <v>6</v>
      </c>
      <c r="D238" s="39" t="s">
        <v>73</v>
      </c>
      <c r="E238" s="40"/>
      <c r="F238" s="18">
        <f t="shared" ref="F238:AD238" si="9">IF(F163="","",IF(F178="",IF(SUM(COUNTIF(F179:F237,"LS")+COUNTIF(F179:F237,"LUMP"))&gt;0,"LS",""),IF(SUM(F179:F237)&gt;0,ROUNDUP(SUM(F179:F237),0),"")))</f>
        <v>495</v>
      </c>
      <c r="G238" s="18">
        <f t="shared" si="9"/>
        <v>38</v>
      </c>
      <c r="H238" s="18">
        <f t="shared" si="9"/>
        <v>5</v>
      </c>
      <c r="I238" s="18" t="str">
        <f t="shared" si="9"/>
        <v/>
      </c>
      <c r="J238" s="18" t="str">
        <f t="shared" si="9"/>
        <v/>
      </c>
      <c r="K238" s="18">
        <f t="shared" si="9"/>
        <v>174</v>
      </c>
      <c r="L238" s="18">
        <f t="shared" si="9"/>
        <v>120</v>
      </c>
      <c r="M238" s="18">
        <f t="shared" si="9"/>
        <v>169</v>
      </c>
      <c r="N238" s="18">
        <f t="shared" si="9"/>
        <v>40</v>
      </c>
      <c r="O238" s="18">
        <f t="shared" si="9"/>
        <v>40</v>
      </c>
      <c r="P238" s="18">
        <f t="shared" si="9"/>
        <v>40</v>
      </c>
      <c r="Q238" s="18">
        <f t="shared" si="9"/>
        <v>1</v>
      </c>
      <c r="R238" s="18">
        <f t="shared" si="9"/>
        <v>1</v>
      </c>
      <c r="S238" s="18">
        <f t="shared" si="9"/>
        <v>3</v>
      </c>
      <c r="T238" s="18" t="str">
        <f t="shared" si="9"/>
        <v/>
      </c>
      <c r="U238" s="18">
        <f t="shared" si="9"/>
        <v>1</v>
      </c>
      <c r="V238" s="18">
        <f t="shared" si="9"/>
        <v>1</v>
      </c>
      <c r="W238" s="18" t="str">
        <f t="shared" si="9"/>
        <v/>
      </c>
      <c r="X238" s="18">
        <f t="shared" si="9"/>
        <v>18</v>
      </c>
      <c r="Y238" s="18">
        <f t="shared" si="9"/>
        <v>1</v>
      </c>
      <c r="Z238" s="18" t="str">
        <f t="shared" si="9"/>
        <v/>
      </c>
      <c r="AA238" s="18" t="str">
        <f t="shared" si="9"/>
        <v/>
      </c>
      <c r="AB238" s="18">
        <v>340</v>
      </c>
      <c r="AC238" s="18">
        <v>1</v>
      </c>
      <c r="AD238" s="18" t="str">
        <f t="shared" si="9"/>
        <v/>
      </c>
    </row>
    <row r="239" spans="2:30" ht="12.75" customHeight="1" thickBot="1" x14ac:dyDescent="0.25"/>
    <row r="240" spans="2:30" ht="12.75" customHeight="1" thickBot="1" x14ac:dyDescent="0.25">
      <c r="B240" s="28" t="s">
        <v>4</v>
      </c>
      <c r="D240" s="49">
        <f>D162+1</f>
        <v>4</v>
      </c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33"/>
      <c r="AA240" s="33"/>
      <c r="AB240" s="33"/>
      <c r="AC240" s="33"/>
      <c r="AD240" s="33"/>
    </row>
    <row r="241" spans="2:30" ht="12.75" customHeight="1" thickBot="1" x14ac:dyDescent="0.25">
      <c r="B241" s="32"/>
      <c r="D241" s="50" t="s">
        <v>2</v>
      </c>
      <c r="E241" s="50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</row>
    <row r="242" spans="2:30" ht="12.75" customHeight="1" thickBot="1" x14ac:dyDescent="0.25">
      <c r="D242" s="51" t="s">
        <v>3</v>
      </c>
      <c r="E242" s="51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</row>
    <row r="243" spans="2:30" ht="12.75" customHeight="1" x14ac:dyDescent="0.2">
      <c r="B243" s="36" t="s">
        <v>5</v>
      </c>
      <c r="D243" s="52" t="s">
        <v>7</v>
      </c>
      <c r="E243" s="52" t="s">
        <v>0</v>
      </c>
      <c r="F243" s="8" t="str">
        <f t="shared" ref="F243:Y243" si="10">IF(OR(TRIM(F241)=0,TRIM(F241)=""),"",IF(IFERROR(TRIM(INDEX(QryItemNamed,MATCH(TRIM(F241),ITEM,0),2)),"")="Y","SPECIAL",LEFT(IFERROR(TRIM(INDEX(ITEM,MATCH(TRIM(F241),ITEM,0))),""),3)))</f>
        <v/>
      </c>
      <c r="G243" s="9" t="str">
        <f t="shared" si="10"/>
        <v/>
      </c>
      <c r="H243" s="9" t="str">
        <f t="shared" si="10"/>
        <v/>
      </c>
      <c r="I243" s="9" t="str">
        <f t="shared" si="10"/>
        <v/>
      </c>
      <c r="J243" s="9" t="str">
        <f t="shared" si="10"/>
        <v/>
      </c>
      <c r="K243" s="9" t="str">
        <f t="shared" si="10"/>
        <v/>
      </c>
      <c r="L243" s="9" t="str">
        <f t="shared" si="10"/>
        <v/>
      </c>
      <c r="M243" s="9" t="str">
        <f t="shared" si="10"/>
        <v/>
      </c>
      <c r="N243" s="9" t="str">
        <f t="shared" si="10"/>
        <v/>
      </c>
      <c r="O243" s="9" t="str">
        <f t="shared" si="10"/>
        <v/>
      </c>
      <c r="P243" s="9" t="str">
        <f t="shared" si="10"/>
        <v/>
      </c>
      <c r="Q243" s="9" t="str">
        <f t="shared" si="10"/>
        <v/>
      </c>
      <c r="R243" s="9" t="str">
        <f t="shared" si="10"/>
        <v/>
      </c>
      <c r="S243" s="9" t="str">
        <f t="shared" si="10"/>
        <v/>
      </c>
      <c r="T243" s="9" t="str">
        <f t="shared" si="10"/>
        <v/>
      </c>
      <c r="U243" s="9" t="str">
        <f t="shared" si="10"/>
        <v/>
      </c>
      <c r="V243" s="9" t="str">
        <f t="shared" si="10"/>
        <v/>
      </c>
      <c r="W243" s="9" t="str">
        <f t="shared" si="10"/>
        <v/>
      </c>
      <c r="X243" s="9" t="str">
        <f t="shared" si="10"/>
        <v/>
      </c>
      <c r="Y243" s="9" t="str">
        <f t="shared" si="10"/>
        <v/>
      </c>
      <c r="Z243" s="9" t="str">
        <f t="shared" ref="Z243" si="11">IF(OR(TRIM(Z241)=0,TRIM(Z241)=""),"",IF(IFERROR(TRIM(INDEX(QryItemNamed,MATCH(TRIM(Z241),ITEM,0),2)),"")="Y","SPECIAL",LEFT(IFERROR(TRIM(INDEX(ITEM,MATCH(TRIM(Z241),ITEM,0))),""),3)))</f>
        <v/>
      </c>
      <c r="AA243" s="9" t="str">
        <f t="shared" ref="AA243:AD243" si="12">IF(OR(TRIM(AA241)=0,TRIM(AA241)=""),"",IF(IFERROR(TRIM(INDEX(QryItemNamed,MATCH(TRIM(AA241),ITEM,0),2)),"")="Y","SPECIAL",LEFT(IFERROR(TRIM(INDEX(ITEM,MATCH(TRIM(AA241),ITEM,0))),""),3)))</f>
        <v/>
      </c>
      <c r="AB243" s="9" t="str">
        <f t="shared" si="12"/>
        <v/>
      </c>
      <c r="AC243" s="9" t="str">
        <f t="shared" si="12"/>
        <v/>
      </c>
      <c r="AD243" s="9" t="str">
        <f t="shared" si="12"/>
        <v/>
      </c>
    </row>
    <row r="244" spans="2:30" ht="12.75" customHeight="1" x14ac:dyDescent="0.2">
      <c r="B244" s="37"/>
      <c r="D244" s="53"/>
      <c r="E244" s="53"/>
      <c r="F244" s="45" t="str">
        <f t="shared" ref="F244:Y244" si="13">IF(OR(TRIM(F241)=0,TRIM(F241)=""),IF(F242="","",F242),IF(IFERROR(TRIM(INDEX(QryItemNamed,MATCH(TRIM(F241),ITEM,0),2)),"")="Y",TRIM(RIGHT(IFERROR(TRIM(INDEX(QryItemNamed,MATCH(TRIM(F241),ITEM,0),4)),"123456789012"),LEN(IFERROR(TRIM(INDEX(QryItemNamed,MATCH(TRIM(F241),ITEM,0),4)),"123456789012"))-9))&amp;F242,IFERROR(TRIM(INDEX(QryItemNamed,MATCH(TRIM(F241),ITEM,0),4))&amp;F242,"ITEM CODE DOES NOT EXIST IN ITEM MASTER")))</f>
        <v/>
      </c>
      <c r="G244" s="46" t="str">
        <f t="shared" si="13"/>
        <v/>
      </c>
      <c r="H244" s="46" t="str">
        <f t="shared" si="13"/>
        <v/>
      </c>
      <c r="I244" s="46" t="str">
        <f t="shared" si="13"/>
        <v/>
      </c>
      <c r="J244" s="44" t="str">
        <f t="shared" si="13"/>
        <v/>
      </c>
      <c r="K244" s="44" t="str">
        <f t="shared" si="13"/>
        <v/>
      </c>
      <c r="L244" s="44" t="str">
        <f t="shared" si="13"/>
        <v/>
      </c>
      <c r="M244" s="44" t="str">
        <f t="shared" si="13"/>
        <v/>
      </c>
      <c r="N244" s="44" t="str">
        <f t="shared" si="13"/>
        <v/>
      </c>
      <c r="O244" s="44" t="str">
        <f t="shared" si="13"/>
        <v/>
      </c>
      <c r="P244" s="44" t="str">
        <f t="shared" si="13"/>
        <v/>
      </c>
      <c r="Q244" s="44" t="str">
        <f t="shared" si="13"/>
        <v/>
      </c>
      <c r="R244" s="44" t="str">
        <f t="shared" si="13"/>
        <v/>
      </c>
      <c r="S244" s="44" t="str">
        <f t="shared" si="13"/>
        <v/>
      </c>
      <c r="T244" s="44" t="str">
        <f t="shared" si="13"/>
        <v/>
      </c>
      <c r="U244" s="44" t="str">
        <f t="shared" si="13"/>
        <v/>
      </c>
      <c r="V244" s="41" t="str">
        <f t="shared" si="13"/>
        <v/>
      </c>
      <c r="W244" s="44" t="str">
        <f t="shared" si="13"/>
        <v/>
      </c>
      <c r="X244" s="44" t="str">
        <f t="shared" si="13"/>
        <v/>
      </c>
      <c r="Y244" s="44" t="str">
        <f t="shared" si="13"/>
        <v/>
      </c>
      <c r="Z244" s="44" t="str">
        <f t="shared" ref="Z244" si="14">IF(OR(TRIM(Z241)=0,TRIM(Z241)=""),IF(Z242="","",Z242),IF(IFERROR(TRIM(INDEX(QryItemNamed,MATCH(TRIM(Z241),ITEM,0),2)),"")="Y",TRIM(RIGHT(IFERROR(TRIM(INDEX(QryItemNamed,MATCH(TRIM(Z241),ITEM,0),4)),"123456789012"),LEN(IFERROR(TRIM(INDEX(QryItemNamed,MATCH(TRIM(Z241),ITEM,0),4)),"123456789012"))-9))&amp;Z242,IFERROR(TRIM(INDEX(QryItemNamed,MATCH(TRIM(Z241),ITEM,0),4))&amp;Z242,"ITEM CODE DOES NOT EXIST IN ITEM MASTER")))</f>
        <v/>
      </c>
      <c r="AA244" s="44" t="str">
        <f t="shared" ref="AA244:AD244" si="15">IF(OR(TRIM(AA241)=0,TRIM(AA241)=""),IF(AA242="","",AA242),IF(IFERROR(TRIM(INDEX(QryItemNamed,MATCH(TRIM(AA241),ITEM,0),2)),"")="Y",TRIM(RIGHT(IFERROR(TRIM(INDEX(QryItemNamed,MATCH(TRIM(AA241),ITEM,0),4)),"123456789012"),LEN(IFERROR(TRIM(INDEX(QryItemNamed,MATCH(TRIM(AA241),ITEM,0),4)),"123456789012"))-9))&amp;AA242,IFERROR(TRIM(INDEX(QryItemNamed,MATCH(TRIM(AA241),ITEM,0),4))&amp;AA242,"ITEM CODE DOES NOT EXIST IN ITEM MASTER")))</f>
        <v/>
      </c>
      <c r="AB244" s="44" t="str">
        <f t="shared" si="15"/>
        <v/>
      </c>
      <c r="AC244" s="44" t="str">
        <f t="shared" si="15"/>
        <v/>
      </c>
      <c r="AD244" s="44" t="str">
        <f t="shared" si="15"/>
        <v/>
      </c>
    </row>
    <row r="245" spans="2:30" ht="12.75" customHeight="1" x14ac:dyDescent="0.2">
      <c r="B245" s="37"/>
      <c r="D245" s="53"/>
      <c r="E245" s="53"/>
      <c r="F245" s="45"/>
      <c r="G245" s="46"/>
      <c r="H245" s="46"/>
      <c r="I245" s="46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2"/>
      <c r="W245" s="44"/>
      <c r="X245" s="44"/>
      <c r="Y245" s="44"/>
      <c r="Z245" s="44"/>
      <c r="AA245" s="44"/>
      <c r="AB245" s="44"/>
      <c r="AC245" s="44"/>
      <c r="AD245" s="44"/>
    </row>
    <row r="246" spans="2:30" ht="12.75" customHeight="1" x14ac:dyDescent="0.2">
      <c r="B246" s="37"/>
      <c r="D246" s="53"/>
      <c r="E246" s="53"/>
      <c r="F246" s="45"/>
      <c r="G246" s="46"/>
      <c r="H246" s="46"/>
      <c r="I246" s="46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2"/>
      <c r="W246" s="44"/>
      <c r="X246" s="44"/>
      <c r="Y246" s="44"/>
      <c r="Z246" s="44"/>
      <c r="AA246" s="44"/>
      <c r="AB246" s="44"/>
      <c r="AC246" s="44"/>
      <c r="AD246" s="44"/>
    </row>
    <row r="247" spans="2:30" ht="12.75" customHeight="1" x14ac:dyDescent="0.2">
      <c r="B247" s="37"/>
      <c r="D247" s="53"/>
      <c r="E247" s="53"/>
      <c r="F247" s="45"/>
      <c r="G247" s="46"/>
      <c r="H247" s="46"/>
      <c r="I247" s="46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2"/>
      <c r="W247" s="44"/>
      <c r="X247" s="44"/>
      <c r="Y247" s="44"/>
      <c r="Z247" s="44"/>
      <c r="AA247" s="44"/>
      <c r="AB247" s="44"/>
      <c r="AC247" s="44"/>
      <c r="AD247" s="44"/>
    </row>
    <row r="248" spans="2:30" ht="12.75" customHeight="1" x14ac:dyDescent="0.2">
      <c r="B248" s="37"/>
      <c r="D248" s="53"/>
      <c r="E248" s="53"/>
      <c r="F248" s="45"/>
      <c r="G248" s="46"/>
      <c r="H248" s="46"/>
      <c r="I248" s="46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2"/>
      <c r="W248" s="44"/>
      <c r="X248" s="44"/>
      <c r="Y248" s="44"/>
      <c r="Z248" s="44"/>
      <c r="AA248" s="44"/>
      <c r="AB248" s="44"/>
      <c r="AC248" s="44"/>
      <c r="AD248" s="44"/>
    </row>
    <row r="249" spans="2:30" ht="12.75" customHeight="1" x14ac:dyDescent="0.2">
      <c r="B249" s="37"/>
      <c r="D249" s="53"/>
      <c r="E249" s="53"/>
      <c r="F249" s="45"/>
      <c r="G249" s="46"/>
      <c r="H249" s="46"/>
      <c r="I249" s="46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2"/>
      <c r="W249" s="44"/>
      <c r="X249" s="44"/>
      <c r="Y249" s="44"/>
      <c r="Z249" s="44"/>
      <c r="AA249" s="44"/>
      <c r="AB249" s="44"/>
      <c r="AC249" s="44"/>
      <c r="AD249" s="44"/>
    </row>
    <row r="250" spans="2:30" ht="12.75" customHeight="1" x14ac:dyDescent="0.2">
      <c r="B250" s="37"/>
      <c r="D250" s="53"/>
      <c r="E250" s="53"/>
      <c r="F250" s="45"/>
      <c r="G250" s="46"/>
      <c r="H250" s="46"/>
      <c r="I250" s="46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2"/>
      <c r="W250" s="44"/>
      <c r="X250" s="44"/>
      <c r="Y250" s="44"/>
      <c r="Z250" s="44"/>
      <c r="AA250" s="44"/>
      <c r="AB250" s="44"/>
      <c r="AC250" s="44"/>
      <c r="AD250" s="44"/>
    </row>
    <row r="251" spans="2:30" ht="12.75" customHeight="1" x14ac:dyDescent="0.2">
      <c r="B251" s="37"/>
      <c r="D251" s="53"/>
      <c r="E251" s="53"/>
      <c r="F251" s="45"/>
      <c r="G251" s="46"/>
      <c r="H251" s="46"/>
      <c r="I251" s="46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2"/>
      <c r="W251" s="44"/>
      <c r="X251" s="44"/>
      <c r="Y251" s="44"/>
      <c r="Z251" s="44"/>
      <c r="AA251" s="44"/>
      <c r="AB251" s="44"/>
      <c r="AC251" s="44"/>
      <c r="AD251" s="44"/>
    </row>
    <row r="252" spans="2:30" ht="12.75" customHeight="1" x14ac:dyDescent="0.2">
      <c r="B252" s="37"/>
      <c r="D252" s="53"/>
      <c r="E252" s="53"/>
      <c r="F252" s="45"/>
      <c r="G252" s="46"/>
      <c r="H252" s="46"/>
      <c r="I252" s="46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2"/>
      <c r="W252" s="44"/>
      <c r="X252" s="44"/>
      <c r="Y252" s="44"/>
      <c r="Z252" s="44"/>
      <c r="AA252" s="44"/>
      <c r="AB252" s="44"/>
      <c r="AC252" s="44"/>
      <c r="AD252" s="44"/>
    </row>
    <row r="253" spans="2:30" ht="12.75" customHeight="1" x14ac:dyDescent="0.2">
      <c r="B253" s="37"/>
      <c r="D253" s="53"/>
      <c r="E253" s="53"/>
      <c r="F253" s="45"/>
      <c r="G253" s="46"/>
      <c r="H253" s="46"/>
      <c r="I253" s="46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2"/>
      <c r="W253" s="44"/>
      <c r="X253" s="44"/>
      <c r="Y253" s="44"/>
      <c r="Z253" s="44"/>
      <c r="AA253" s="44"/>
      <c r="AB253" s="44"/>
      <c r="AC253" s="44"/>
      <c r="AD253" s="44"/>
    </row>
    <row r="254" spans="2:30" ht="12.75" customHeight="1" x14ac:dyDescent="0.2">
      <c r="B254" s="37"/>
      <c r="D254" s="53"/>
      <c r="E254" s="53"/>
      <c r="F254" s="45"/>
      <c r="G254" s="46"/>
      <c r="H254" s="46"/>
      <c r="I254" s="46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2"/>
      <c r="W254" s="44"/>
      <c r="X254" s="44"/>
      <c r="Y254" s="44"/>
      <c r="Z254" s="44"/>
      <c r="AA254" s="44"/>
      <c r="AB254" s="44"/>
      <c r="AC254" s="44"/>
      <c r="AD254" s="44"/>
    </row>
    <row r="255" spans="2:30" ht="12.75" customHeight="1" x14ac:dyDescent="0.2">
      <c r="B255" s="37"/>
      <c r="D255" s="53"/>
      <c r="E255" s="53"/>
      <c r="F255" s="45"/>
      <c r="G255" s="46"/>
      <c r="H255" s="46"/>
      <c r="I255" s="46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3"/>
      <c r="W255" s="44"/>
      <c r="X255" s="44"/>
      <c r="Y255" s="44"/>
      <c r="Z255" s="44"/>
      <c r="AA255" s="44"/>
      <c r="AB255" s="44"/>
      <c r="AC255" s="44"/>
      <c r="AD255" s="44"/>
    </row>
    <row r="256" spans="2:30" ht="12.75" customHeight="1" thickBot="1" x14ac:dyDescent="0.25">
      <c r="B256" s="38"/>
      <c r="D256" s="54"/>
      <c r="E256" s="54"/>
      <c r="F256" s="10" t="str">
        <f t="shared" ref="F256:Y256" si="16">IF(OR(TRIM(F241)=0,TRIM(F241)=""),"",IF(IFERROR(TRIM(INDEX(QryItemNamed,MATCH(TRIM(F241),ITEM,0),3)),"")="LS","",IFERROR(TRIM(INDEX(QryItemNamed,MATCH(TRIM(F241),ITEM,0),3)),"")))</f>
        <v/>
      </c>
      <c r="G256" s="11" t="str">
        <f t="shared" si="16"/>
        <v/>
      </c>
      <c r="H256" s="11" t="str">
        <f t="shared" si="16"/>
        <v/>
      </c>
      <c r="I256" s="11" t="str">
        <f t="shared" si="16"/>
        <v/>
      </c>
      <c r="J256" s="11" t="str">
        <f t="shared" si="16"/>
        <v/>
      </c>
      <c r="K256" s="11" t="str">
        <f t="shared" si="16"/>
        <v/>
      </c>
      <c r="L256" s="11" t="str">
        <f t="shared" si="16"/>
        <v/>
      </c>
      <c r="M256" s="11" t="str">
        <f t="shared" si="16"/>
        <v/>
      </c>
      <c r="N256" s="11" t="str">
        <f t="shared" si="16"/>
        <v/>
      </c>
      <c r="O256" s="11" t="str">
        <f t="shared" si="16"/>
        <v/>
      </c>
      <c r="P256" s="11" t="str">
        <f t="shared" si="16"/>
        <v/>
      </c>
      <c r="Q256" s="11" t="str">
        <f t="shared" si="16"/>
        <v/>
      </c>
      <c r="R256" s="11" t="str">
        <f t="shared" si="16"/>
        <v/>
      </c>
      <c r="S256" s="11" t="str">
        <f t="shared" si="16"/>
        <v/>
      </c>
      <c r="T256" s="11" t="str">
        <f t="shared" si="16"/>
        <v/>
      </c>
      <c r="U256" s="11" t="str">
        <f t="shared" si="16"/>
        <v/>
      </c>
      <c r="V256" s="11" t="str">
        <f t="shared" si="16"/>
        <v/>
      </c>
      <c r="W256" s="11" t="str">
        <f t="shared" si="16"/>
        <v/>
      </c>
      <c r="X256" s="11" t="str">
        <f t="shared" si="16"/>
        <v/>
      </c>
      <c r="Y256" s="11" t="str">
        <f t="shared" si="16"/>
        <v/>
      </c>
      <c r="Z256" s="11" t="str">
        <f t="shared" ref="Z256" si="17">IF(OR(TRIM(Z241)=0,TRIM(Z241)=""),"",IF(IFERROR(TRIM(INDEX(QryItemNamed,MATCH(TRIM(Z241),ITEM,0),3)),"")="LS","",IFERROR(TRIM(INDEX(QryItemNamed,MATCH(TRIM(Z241),ITEM,0),3)),"")))</f>
        <v/>
      </c>
      <c r="AA256" s="11" t="str">
        <f t="shared" ref="AA256:AD256" si="18">IF(OR(TRIM(AA241)=0,TRIM(AA241)=""),"",IF(IFERROR(TRIM(INDEX(QryItemNamed,MATCH(TRIM(AA241),ITEM,0),3)),"")="LS","",IFERROR(TRIM(INDEX(QryItemNamed,MATCH(TRIM(AA241),ITEM,0),3)),"")))</f>
        <v/>
      </c>
      <c r="AB256" s="11" t="str">
        <f t="shared" si="18"/>
        <v/>
      </c>
      <c r="AC256" s="11" t="str">
        <f t="shared" si="18"/>
        <v/>
      </c>
      <c r="AD256" s="11" t="str">
        <f t="shared" si="18"/>
        <v/>
      </c>
    </row>
    <row r="257" spans="2:30" ht="12.75" customHeight="1" x14ac:dyDescent="0.2">
      <c r="B257" s="29"/>
      <c r="D257" s="12"/>
      <c r="E257" s="12"/>
      <c r="F257" s="13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</row>
    <row r="258" spans="2:30" ht="12.75" customHeight="1" x14ac:dyDescent="0.2">
      <c r="B258" s="30"/>
      <c r="D258" s="15"/>
      <c r="E258" s="15"/>
      <c r="F258" s="16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</row>
    <row r="259" spans="2:30" ht="12.75" customHeight="1" x14ac:dyDescent="0.2">
      <c r="B259" s="30"/>
      <c r="D259" s="15"/>
      <c r="E259" s="15"/>
      <c r="F259" s="16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</row>
    <row r="260" spans="2:30" ht="12.75" customHeight="1" x14ac:dyDescent="0.2">
      <c r="B260" s="30"/>
      <c r="D260" s="15"/>
      <c r="E260" s="15"/>
      <c r="F260" s="16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</row>
    <row r="261" spans="2:30" ht="12.75" customHeight="1" x14ac:dyDescent="0.2">
      <c r="B261" s="30"/>
      <c r="D261" s="15"/>
      <c r="E261" s="15"/>
      <c r="F261" s="16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</row>
    <row r="262" spans="2:30" ht="12.75" customHeight="1" x14ac:dyDescent="0.2">
      <c r="B262" s="30"/>
      <c r="D262" s="15"/>
      <c r="E262" s="15"/>
      <c r="F262" s="16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</row>
    <row r="263" spans="2:30" ht="12.75" customHeight="1" x14ac:dyDescent="0.2">
      <c r="B263" s="30"/>
      <c r="D263" s="15"/>
      <c r="E263" s="15"/>
      <c r="F263" s="16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</row>
    <row r="264" spans="2:30" ht="12.75" customHeight="1" x14ac:dyDescent="0.2">
      <c r="B264" s="30"/>
      <c r="D264" s="15"/>
      <c r="E264" s="15"/>
      <c r="F264" s="16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</row>
    <row r="265" spans="2:30" ht="12.75" customHeight="1" x14ac:dyDescent="0.2">
      <c r="B265" s="30"/>
      <c r="D265" s="15"/>
      <c r="E265" s="15"/>
      <c r="F265" s="16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</row>
    <row r="266" spans="2:30" ht="12.75" customHeight="1" x14ac:dyDescent="0.2">
      <c r="B266" s="30"/>
      <c r="D266" s="15"/>
      <c r="E266" s="15"/>
      <c r="F266" s="16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</row>
    <row r="267" spans="2:30" ht="12.75" customHeight="1" x14ac:dyDescent="0.2">
      <c r="B267" s="30"/>
      <c r="D267" s="15"/>
      <c r="E267" s="15"/>
      <c r="F267" s="16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</row>
    <row r="268" spans="2:30" ht="12.75" customHeight="1" x14ac:dyDescent="0.2">
      <c r="B268" s="30"/>
      <c r="D268" s="15"/>
      <c r="E268" s="15"/>
      <c r="F268" s="16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</row>
    <row r="269" spans="2:30" ht="12.75" customHeight="1" x14ac:dyDescent="0.2">
      <c r="B269" s="30"/>
      <c r="D269" s="15"/>
      <c r="E269" s="15"/>
      <c r="F269" s="16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</row>
    <row r="270" spans="2:30" ht="12.75" customHeight="1" x14ac:dyDescent="0.2">
      <c r="B270" s="30"/>
      <c r="D270" s="15"/>
      <c r="E270" s="15"/>
      <c r="F270" s="16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</row>
    <row r="271" spans="2:30" ht="12.75" customHeight="1" x14ac:dyDescent="0.2">
      <c r="B271" s="30"/>
      <c r="D271" s="15"/>
      <c r="E271" s="15"/>
      <c r="F271" s="16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</row>
    <row r="272" spans="2:30" ht="12.75" customHeight="1" x14ac:dyDescent="0.2">
      <c r="B272" s="30"/>
      <c r="D272" s="15"/>
      <c r="E272" s="15"/>
      <c r="F272" s="16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</row>
    <row r="273" spans="2:30" ht="12.75" customHeight="1" x14ac:dyDescent="0.2">
      <c r="B273" s="30"/>
      <c r="D273" s="15"/>
      <c r="E273" s="15"/>
      <c r="F273" s="16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</row>
    <row r="274" spans="2:30" ht="12.75" customHeight="1" x14ac:dyDescent="0.2">
      <c r="B274" s="30"/>
      <c r="D274" s="15"/>
      <c r="E274" s="15"/>
      <c r="F274" s="16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</row>
    <row r="275" spans="2:30" ht="12.75" customHeight="1" x14ac:dyDescent="0.2">
      <c r="B275" s="30"/>
      <c r="D275" s="15"/>
      <c r="E275" s="15"/>
      <c r="F275" s="16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</row>
    <row r="276" spans="2:30" ht="12.75" customHeight="1" x14ac:dyDescent="0.2">
      <c r="B276" s="30"/>
      <c r="D276" s="15"/>
      <c r="E276" s="15"/>
      <c r="F276" s="16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</row>
    <row r="277" spans="2:30" ht="12.75" customHeight="1" x14ac:dyDescent="0.2">
      <c r="B277" s="30"/>
      <c r="D277" s="15"/>
      <c r="E277" s="15"/>
      <c r="F277" s="16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</row>
    <row r="278" spans="2:30" ht="12.75" customHeight="1" x14ac:dyDescent="0.2">
      <c r="B278" s="30"/>
      <c r="D278" s="15"/>
      <c r="E278" s="15"/>
      <c r="F278" s="16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</row>
    <row r="279" spans="2:30" ht="12.75" customHeight="1" x14ac:dyDescent="0.2">
      <c r="B279" s="30"/>
      <c r="D279" s="15"/>
      <c r="E279" s="15"/>
      <c r="F279" s="16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</row>
    <row r="280" spans="2:30" ht="12.75" customHeight="1" x14ac:dyDescent="0.2">
      <c r="B280" s="30"/>
      <c r="D280" s="15"/>
      <c r="E280" s="15"/>
      <c r="F280" s="16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</row>
    <row r="281" spans="2:30" ht="12.75" customHeight="1" x14ac:dyDescent="0.2">
      <c r="B281" s="30"/>
      <c r="D281" s="15"/>
      <c r="E281" s="15"/>
      <c r="F281" s="16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</row>
    <row r="282" spans="2:30" ht="12.75" customHeight="1" x14ac:dyDescent="0.2">
      <c r="B282" s="30"/>
      <c r="D282" s="15"/>
      <c r="E282" s="15"/>
      <c r="F282" s="16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</row>
    <row r="283" spans="2:30" ht="12.75" customHeight="1" x14ac:dyDescent="0.2">
      <c r="B283" s="30"/>
      <c r="D283" s="15"/>
      <c r="E283" s="15"/>
      <c r="F283" s="16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</row>
    <row r="284" spans="2:30" ht="12.75" customHeight="1" x14ac:dyDescent="0.2">
      <c r="B284" s="30"/>
      <c r="D284" s="15"/>
      <c r="E284" s="15"/>
      <c r="F284" s="16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</row>
    <row r="285" spans="2:30" ht="12.75" customHeight="1" x14ac:dyDescent="0.2">
      <c r="B285" s="30"/>
      <c r="D285" s="15"/>
      <c r="E285" s="15"/>
      <c r="F285" s="16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</row>
    <row r="286" spans="2:30" ht="12.75" customHeight="1" x14ac:dyDescent="0.2">
      <c r="B286" s="30"/>
      <c r="D286" s="15"/>
      <c r="E286" s="15"/>
      <c r="F286" s="16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</row>
    <row r="287" spans="2:30" ht="12.75" customHeight="1" x14ac:dyDescent="0.2">
      <c r="B287" s="30"/>
      <c r="D287" s="15"/>
      <c r="E287" s="15"/>
      <c r="F287" s="16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</row>
    <row r="288" spans="2:30" ht="12.75" customHeight="1" x14ac:dyDescent="0.2">
      <c r="B288" s="30"/>
      <c r="D288" s="15"/>
      <c r="E288" s="15"/>
      <c r="F288" s="16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</row>
    <row r="289" spans="2:30" ht="12.75" customHeight="1" x14ac:dyDescent="0.2">
      <c r="B289" s="30"/>
      <c r="D289" s="15"/>
      <c r="E289" s="15"/>
      <c r="F289" s="16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</row>
    <row r="290" spans="2:30" ht="12.75" customHeight="1" x14ac:dyDescent="0.2">
      <c r="B290" s="30"/>
      <c r="D290" s="15"/>
      <c r="E290" s="15"/>
      <c r="F290" s="16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</row>
    <row r="291" spans="2:30" ht="12.75" customHeight="1" x14ac:dyDescent="0.2">
      <c r="B291" s="30"/>
      <c r="D291" s="15"/>
      <c r="E291" s="15"/>
      <c r="F291" s="16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</row>
    <row r="292" spans="2:30" ht="12.75" customHeight="1" x14ac:dyDescent="0.2">
      <c r="B292" s="30"/>
      <c r="D292" s="15"/>
      <c r="E292" s="15"/>
      <c r="F292" s="16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</row>
    <row r="293" spans="2:30" ht="12.75" customHeight="1" x14ac:dyDescent="0.2">
      <c r="B293" s="30"/>
      <c r="D293" s="15"/>
      <c r="E293" s="15"/>
      <c r="F293" s="16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</row>
    <row r="294" spans="2:30" ht="12.75" customHeight="1" x14ac:dyDescent="0.2">
      <c r="B294" s="30"/>
      <c r="D294" s="15"/>
      <c r="E294" s="15"/>
      <c r="F294" s="16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</row>
    <row r="295" spans="2:30" ht="12.75" customHeight="1" x14ac:dyDescent="0.2">
      <c r="B295" s="30"/>
      <c r="D295" s="15"/>
      <c r="E295" s="15"/>
      <c r="F295" s="16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</row>
    <row r="296" spans="2:30" ht="12.75" customHeight="1" x14ac:dyDescent="0.2">
      <c r="B296" s="30"/>
      <c r="D296" s="15"/>
      <c r="E296" s="15"/>
      <c r="F296" s="16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</row>
    <row r="297" spans="2:30" ht="12.75" customHeight="1" x14ac:dyDescent="0.2">
      <c r="B297" s="30"/>
      <c r="D297" s="15"/>
      <c r="E297" s="15"/>
      <c r="F297" s="16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</row>
    <row r="298" spans="2:30" ht="12.75" customHeight="1" x14ac:dyDescent="0.2">
      <c r="B298" s="30"/>
      <c r="D298" s="15"/>
      <c r="E298" s="15"/>
      <c r="F298" s="16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</row>
    <row r="299" spans="2:30" ht="12.75" customHeight="1" x14ac:dyDescent="0.2">
      <c r="B299" s="30"/>
      <c r="D299" s="15"/>
      <c r="E299" s="15"/>
      <c r="F299" s="16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</row>
    <row r="300" spans="2:30" ht="12.75" customHeight="1" x14ac:dyDescent="0.2">
      <c r="B300" s="30"/>
      <c r="D300" s="15"/>
      <c r="E300" s="15"/>
      <c r="F300" s="16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</row>
    <row r="301" spans="2:30" ht="12.75" customHeight="1" x14ac:dyDescent="0.2">
      <c r="B301" s="30"/>
      <c r="D301" s="15"/>
      <c r="E301" s="15"/>
      <c r="F301" s="16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</row>
    <row r="302" spans="2:30" ht="12.75" customHeight="1" x14ac:dyDescent="0.2">
      <c r="B302" s="30"/>
      <c r="D302" s="15"/>
      <c r="E302" s="15"/>
      <c r="F302" s="16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</row>
    <row r="303" spans="2:30" ht="12.75" customHeight="1" x14ac:dyDescent="0.2">
      <c r="B303" s="30"/>
      <c r="D303" s="15"/>
      <c r="E303" s="15"/>
      <c r="F303" s="16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</row>
    <row r="304" spans="2:30" ht="12.75" customHeight="1" x14ac:dyDescent="0.2">
      <c r="B304" s="30"/>
      <c r="D304" s="15"/>
      <c r="E304" s="15"/>
      <c r="F304" s="16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</row>
    <row r="305" spans="2:30" ht="12.75" customHeight="1" x14ac:dyDescent="0.2">
      <c r="B305" s="30"/>
      <c r="D305" s="15"/>
      <c r="E305" s="15"/>
      <c r="F305" s="16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</row>
    <row r="306" spans="2:30" ht="12.75" customHeight="1" x14ac:dyDescent="0.2">
      <c r="B306" s="30"/>
      <c r="D306" s="15"/>
      <c r="E306" s="15"/>
      <c r="F306" s="16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</row>
    <row r="307" spans="2:30" ht="12.75" customHeight="1" x14ac:dyDescent="0.2">
      <c r="B307" s="30"/>
      <c r="D307" s="15"/>
      <c r="E307" s="15"/>
      <c r="F307" s="16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</row>
    <row r="308" spans="2:30" ht="12.75" customHeight="1" x14ac:dyDescent="0.2">
      <c r="B308" s="30"/>
      <c r="D308" s="15"/>
      <c r="E308" s="15"/>
      <c r="F308" s="16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</row>
    <row r="309" spans="2:30" ht="12.75" customHeight="1" x14ac:dyDescent="0.2">
      <c r="B309" s="30"/>
      <c r="D309" s="15"/>
      <c r="E309" s="15"/>
      <c r="F309" s="16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</row>
    <row r="310" spans="2:30" ht="12.75" customHeight="1" x14ac:dyDescent="0.2">
      <c r="B310" s="30"/>
      <c r="D310" s="15"/>
      <c r="E310" s="15"/>
      <c r="F310" s="16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</row>
    <row r="311" spans="2:30" ht="12.75" customHeight="1" x14ac:dyDescent="0.2">
      <c r="B311" s="30"/>
      <c r="D311" s="15"/>
      <c r="E311" s="15"/>
      <c r="F311" s="16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</row>
    <row r="312" spans="2:30" ht="12.75" customHeight="1" x14ac:dyDescent="0.2">
      <c r="B312" s="30"/>
      <c r="D312" s="15"/>
      <c r="E312" s="15"/>
      <c r="F312" s="16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</row>
    <row r="313" spans="2:30" ht="12.75" customHeight="1" x14ac:dyDescent="0.2">
      <c r="B313" s="30"/>
      <c r="D313" s="15"/>
      <c r="E313" s="15"/>
      <c r="F313" s="16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</row>
    <row r="314" spans="2:30" ht="12.75" customHeight="1" x14ac:dyDescent="0.2">
      <c r="B314" s="30"/>
      <c r="D314" s="15"/>
      <c r="E314" s="15"/>
      <c r="F314" s="16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</row>
    <row r="315" spans="2:30" ht="12.75" customHeight="1" x14ac:dyDescent="0.2">
      <c r="B315" s="30"/>
      <c r="D315" s="15"/>
      <c r="E315" s="15"/>
      <c r="F315" s="16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</row>
    <row r="316" spans="2:30" ht="12.75" customHeight="1" thickBot="1" x14ac:dyDescent="0.25">
      <c r="B316" s="31"/>
      <c r="D316" s="15"/>
      <c r="E316" s="15"/>
      <c r="F316" s="16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</row>
    <row r="317" spans="2:30" ht="12.75" customHeight="1" x14ac:dyDescent="0.2">
      <c r="B317" s="5" t="s">
        <v>6</v>
      </c>
      <c r="D317" s="39" t="s">
        <v>73</v>
      </c>
      <c r="E317" s="40"/>
      <c r="F317" s="18" t="str">
        <f>IF(F241="","",IF(F256="",IF(SUM(COUNTIF(F257:F316,"LS")+COUNTIF(F257:F316,"LUMP"))&gt;0,"LS",""),IF(SUM(F257:F316)&gt;0,ROUNDUP(SUM(F257:F316),0),"")))</f>
        <v/>
      </c>
      <c r="G317" s="18" t="str">
        <f t="shared" ref="G317" si="19">IF(G241="","",IF(G256="",IF(SUM(COUNTIF(G257:G316,"LS")+COUNTIF(G257:G316,"LUMP"))&gt;0,"LS",""),IF(SUM(G257:G316)&gt;0,ROUNDUP(SUM(G257:G316),0),"")))</f>
        <v/>
      </c>
      <c r="H317" s="18" t="str">
        <f t="shared" ref="H317" si="20">IF(H241="","",IF(H256="",IF(SUM(COUNTIF(H257:H316,"LS")+COUNTIF(H257:H316,"LUMP"))&gt;0,"LS",""),IF(SUM(H257:H316)&gt;0,ROUNDUP(SUM(H257:H316),0),"")))</f>
        <v/>
      </c>
      <c r="I317" s="18" t="str">
        <f t="shared" ref="I317" si="21">IF(I241="","",IF(I256="",IF(SUM(COUNTIF(I257:I316,"LS")+COUNTIF(I257:I316,"LUMP"))&gt;0,"LS",""),IF(SUM(I257:I316)&gt;0,ROUNDUP(SUM(I257:I316),0),"")))</f>
        <v/>
      </c>
      <c r="J317" s="18" t="str">
        <f t="shared" ref="J317" si="22">IF(J241="","",IF(J256="",IF(SUM(COUNTIF(J257:J316,"LS")+COUNTIF(J257:J316,"LUMP"))&gt;0,"LS",""),IF(SUM(J257:J316)&gt;0,ROUNDUP(SUM(J257:J316),0),"")))</f>
        <v/>
      </c>
      <c r="K317" s="18" t="str">
        <f t="shared" ref="K317" si="23">IF(K241="","",IF(K256="",IF(SUM(COUNTIF(K257:K316,"LS")+COUNTIF(K257:K316,"LUMP"))&gt;0,"LS",""),IF(SUM(K257:K316)&gt;0,ROUNDUP(SUM(K257:K316),0),"")))</f>
        <v/>
      </c>
      <c r="L317" s="18" t="str">
        <f t="shared" ref="L317" si="24">IF(L241="","",IF(L256="",IF(SUM(COUNTIF(L257:L316,"LS")+COUNTIF(L257:L316,"LUMP"))&gt;0,"LS",""),IF(SUM(L257:L316)&gt;0,ROUNDUP(SUM(L257:L316),0),"")))</f>
        <v/>
      </c>
      <c r="M317" s="18" t="str">
        <f t="shared" ref="M317" si="25">IF(M241="","",IF(M256="",IF(SUM(COUNTIF(M257:M316,"LS")+COUNTIF(M257:M316,"LUMP"))&gt;0,"LS",""),IF(SUM(M257:M316)&gt;0,ROUNDUP(SUM(M257:M316),0),"")))</f>
        <v/>
      </c>
      <c r="N317" s="18" t="str">
        <f t="shared" ref="N317" si="26">IF(N241="","",IF(N256="",IF(SUM(COUNTIF(N257:N316,"LS")+COUNTIF(N257:N316,"LUMP"))&gt;0,"LS",""),IF(SUM(N257:N316)&gt;0,ROUNDUP(SUM(N257:N316),0),"")))</f>
        <v/>
      </c>
      <c r="O317" s="18" t="str">
        <f t="shared" ref="O317" si="27">IF(O241="","",IF(O256="",IF(SUM(COUNTIF(O257:O316,"LS")+COUNTIF(O257:O316,"LUMP"))&gt;0,"LS",""),IF(SUM(O257:O316)&gt;0,ROUNDUP(SUM(O257:O316),0),"")))</f>
        <v/>
      </c>
      <c r="P317" s="18" t="str">
        <f t="shared" ref="P317" si="28">IF(P241="","",IF(P256="",IF(SUM(COUNTIF(P257:P316,"LS")+COUNTIF(P257:P316,"LUMP"))&gt;0,"LS",""),IF(SUM(P257:P316)&gt;0,ROUNDUP(SUM(P257:P316),0),"")))</f>
        <v/>
      </c>
      <c r="Q317" s="18" t="str">
        <f t="shared" ref="Q317" si="29">IF(Q241="","",IF(Q256="",IF(SUM(COUNTIF(Q257:Q316,"LS")+COUNTIF(Q257:Q316,"LUMP"))&gt;0,"LS",""),IF(SUM(Q257:Q316)&gt;0,ROUNDUP(SUM(Q257:Q316),0),"")))</f>
        <v/>
      </c>
      <c r="R317" s="18" t="str">
        <f t="shared" ref="R317" si="30">IF(R241="","",IF(R256="",IF(SUM(COUNTIF(R257:R316,"LS")+COUNTIF(R257:R316,"LUMP"))&gt;0,"LS",""),IF(SUM(R257:R316)&gt;0,ROUNDUP(SUM(R257:R316),0),"")))</f>
        <v/>
      </c>
      <c r="S317" s="18" t="str">
        <f t="shared" ref="S317" si="31">IF(S241="","",IF(S256="",IF(SUM(COUNTIF(S257:S316,"LS")+COUNTIF(S257:S316,"LUMP"))&gt;0,"LS",""),IF(SUM(S257:S316)&gt;0,ROUNDUP(SUM(S257:S316),0),"")))</f>
        <v/>
      </c>
      <c r="T317" s="18" t="str">
        <f t="shared" ref="T317" si="32">IF(T241="","",IF(T256="",IF(SUM(COUNTIF(T257:T316,"LS")+COUNTIF(T257:T316,"LUMP"))&gt;0,"LS",""),IF(SUM(T257:T316)&gt;0,ROUNDUP(SUM(T257:T316),0),"")))</f>
        <v/>
      </c>
      <c r="U317" s="18" t="str">
        <f t="shared" ref="U317" si="33">IF(U241="","",IF(U256="",IF(SUM(COUNTIF(U257:U316,"LS")+COUNTIF(U257:U316,"LUMP"))&gt;0,"LS",""),IF(SUM(U257:U316)&gt;0,ROUNDUP(SUM(U257:U316),0),"")))</f>
        <v/>
      </c>
      <c r="V317" s="18" t="str">
        <f t="shared" ref="V317" si="34">IF(V241="","",IF(V256="",IF(SUM(COUNTIF(V257:V316,"LS")+COUNTIF(V257:V316,"LUMP"))&gt;0,"LS",""),IF(SUM(V257:V316)&gt;0,ROUNDUP(SUM(V257:V316),0),"")))</f>
        <v/>
      </c>
      <c r="W317" s="18" t="str">
        <f t="shared" ref="W317" si="35">IF(W241="","",IF(W256="",IF(SUM(COUNTIF(W257:W316,"LS")+COUNTIF(W257:W316,"LUMP"))&gt;0,"LS",""),IF(SUM(W257:W316)&gt;0,ROUNDUP(SUM(W257:W316),0),"")))</f>
        <v/>
      </c>
      <c r="X317" s="18" t="str">
        <f t="shared" ref="X317" si="36">IF(X241="","",IF(X256="",IF(SUM(COUNTIF(X257:X316,"LS")+COUNTIF(X257:X316,"LUMP"))&gt;0,"LS",""),IF(SUM(X257:X316)&gt;0,ROUNDUP(SUM(X257:X316),0),"")))</f>
        <v/>
      </c>
      <c r="Y317" s="18" t="str">
        <f t="shared" ref="Y317" si="37">IF(Y241="","",IF(Y256="",IF(SUM(COUNTIF(Y257:Y316,"LS")+COUNTIF(Y257:Y316,"LUMP"))&gt;0,"LS",""),IF(SUM(Y257:Y316)&gt;0,ROUNDUP(SUM(Y257:Y316),0),"")))</f>
        <v/>
      </c>
      <c r="Z317" s="18" t="str">
        <f t="shared" ref="Z317" si="38">IF(Z241="","",IF(Z256="",IF(SUM(COUNTIF(Z257:Z316,"LS")+COUNTIF(Z257:Z316,"LUMP"))&gt;0,"LS",""),IF(SUM(Z257:Z316)&gt;0,ROUNDUP(SUM(Z257:Z316),0),"")))</f>
        <v/>
      </c>
      <c r="AA317" s="18" t="str">
        <f t="shared" ref="AA317:AD317" si="39">IF(AA241="","",IF(AA256="",IF(SUM(COUNTIF(AA257:AA316,"LS")+COUNTIF(AA257:AA316,"LUMP"))&gt;0,"LS",""),IF(SUM(AA257:AA316)&gt;0,ROUNDUP(SUM(AA257:AA316),0),"")))</f>
        <v/>
      </c>
      <c r="AB317" s="18" t="str">
        <f t="shared" si="39"/>
        <v/>
      </c>
      <c r="AC317" s="18" t="str">
        <f t="shared" si="39"/>
        <v/>
      </c>
      <c r="AD317" s="18" t="str">
        <f t="shared" si="39"/>
        <v/>
      </c>
    </row>
  </sheetData>
  <mergeCells count="127">
    <mergeCell ref="Z166:Z177"/>
    <mergeCell ref="AA166:AA177"/>
    <mergeCell ref="AB166:AB177"/>
    <mergeCell ref="AC166:AC177"/>
    <mergeCell ref="AD166:AD177"/>
    <mergeCell ref="Z244:Z255"/>
    <mergeCell ref="AA244:AA255"/>
    <mergeCell ref="AB244:AB255"/>
    <mergeCell ref="AC244:AC255"/>
    <mergeCell ref="AD244:AD255"/>
    <mergeCell ref="Z11:Z22"/>
    <mergeCell ref="AA11:AA22"/>
    <mergeCell ref="AB11:AB22"/>
    <mergeCell ref="AC11:AC22"/>
    <mergeCell ref="AD11:AD22"/>
    <mergeCell ref="Z88:Z99"/>
    <mergeCell ref="AA88:AA99"/>
    <mergeCell ref="AB88:AB99"/>
    <mergeCell ref="AC88:AC99"/>
    <mergeCell ref="AD88:AD99"/>
    <mergeCell ref="D162:Y162"/>
    <mergeCell ref="D163:E163"/>
    <mergeCell ref="D164:E164"/>
    <mergeCell ref="D165:D178"/>
    <mergeCell ref="E165:E178"/>
    <mergeCell ref="F166:F177"/>
    <mergeCell ref="G166:G177"/>
    <mergeCell ref="H166:H177"/>
    <mergeCell ref="I166:I177"/>
    <mergeCell ref="P166:P177"/>
    <mergeCell ref="Q166:Q177"/>
    <mergeCell ref="J166:J177"/>
    <mergeCell ref="K166:K177"/>
    <mergeCell ref="L166:L177"/>
    <mergeCell ref="M166:M177"/>
    <mergeCell ref="N166:N177"/>
    <mergeCell ref="O166:O177"/>
    <mergeCell ref="M88:M99"/>
    <mergeCell ref="E87:E100"/>
    <mergeCell ref="X88:X99"/>
    <mergeCell ref="Y88:Y99"/>
    <mergeCell ref="N88:N99"/>
    <mergeCell ref="O88:O99"/>
    <mergeCell ref="P88:P99"/>
    <mergeCell ref="Q88:Q99"/>
    <mergeCell ref="I88:I99"/>
    <mergeCell ref="J88:J99"/>
    <mergeCell ref="K88:K99"/>
    <mergeCell ref="F88:F99"/>
    <mergeCell ref="G88:G99"/>
    <mergeCell ref="H88:H99"/>
    <mergeCell ref="T88:T99"/>
    <mergeCell ref="U88:U99"/>
    <mergeCell ref="V88:V99"/>
    <mergeCell ref="W88:W99"/>
    <mergeCell ref="D7:Y7"/>
    <mergeCell ref="V11:V22"/>
    <mergeCell ref="U11:U22"/>
    <mergeCell ref="W11:W22"/>
    <mergeCell ref="X11:X22"/>
    <mergeCell ref="T11:T22"/>
    <mergeCell ref="D10:D23"/>
    <mergeCell ref="D8:E8"/>
    <mergeCell ref="D9:E9"/>
    <mergeCell ref="K11:K22"/>
    <mergeCell ref="L11:L22"/>
    <mergeCell ref="M11:M22"/>
    <mergeCell ref="N11:N22"/>
    <mergeCell ref="Y11:Y22"/>
    <mergeCell ref="F11:F22"/>
    <mergeCell ref="G11:G22"/>
    <mergeCell ref="H11:H22"/>
    <mergeCell ref="I11:I22"/>
    <mergeCell ref="E10:E23"/>
    <mergeCell ref="J11:J22"/>
    <mergeCell ref="Q11:Q22"/>
    <mergeCell ref="R11:R22"/>
    <mergeCell ref="S11:S22"/>
    <mergeCell ref="O11:O22"/>
    <mergeCell ref="P11:P22"/>
    <mergeCell ref="D82:E82"/>
    <mergeCell ref="R88:R99"/>
    <mergeCell ref="D84:Y84"/>
    <mergeCell ref="D85:E85"/>
    <mergeCell ref="D86:E86"/>
    <mergeCell ref="D243:D256"/>
    <mergeCell ref="E243:E256"/>
    <mergeCell ref="Y166:Y177"/>
    <mergeCell ref="D238:E238"/>
    <mergeCell ref="D240:Y240"/>
    <mergeCell ref="D241:E241"/>
    <mergeCell ref="V166:V177"/>
    <mergeCell ref="W166:W177"/>
    <mergeCell ref="X166:X177"/>
    <mergeCell ref="R166:R177"/>
    <mergeCell ref="S166:S177"/>
    <mergeCell ref="T166:T177"/>
    <mergeCell ref="U166:U177"/>
    <mergeCell ref="Y244:Y255"/>
    <mergeCell ref="D242:E242"/>
    <mergeCell ref="D87:D100"/>
    <mergeCell ref="S88:S99"/>
    <mergeCell ref="L88:L99"/>
    <mergeCell ref="B10:B23"/>
    <mergeCell ref="B87:B100"/>
    <mergeCell ref="B165:B178"/>
    <mergeCell ref="B243:B256"/>
    <mergeCell ref="D317:E317"/>
    <mergeCell ref="V244:V255"/>
    <mergeCell ref="W244:W255"/>
    <mergeCell ref="X244:X255"/>
    <mergeCell ref="R244:R255"/>
    <mergeCell ref="S244:S255"/>
    <mergeCell ref="T244:T255"/>
    <mergeCell ref="U244:U255"/>
    <mergeCell ref="N244:N255"/>
    <mergeCell ref="O244:O255"/>
    <mergeCell ref="P244:P255"/>
    <mergeCell ref="Q244:Q255"/>
    <mergeCell ref="J244:J255"/>
    <mergeCell ref="K244:K255"/>
    <mergeCell ref="L244:L255"/>
    <mergeCell ref="M244:M255"/>
    <mergeCell ref="F244:F255"/>
    <mergeCell ref="G244:G255"/>
    <mergeCell ref="H244:H255"/>
    <mergeCell ref="I244:I255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Rapp, Ryan</cp:lastModifiedBy>
  <cp:lastPrinted>2015-05-18T13:50:30Z</cp:lastPrinted>
  <dcterms:created xsi:type="dcterms:W3CDTF">2005-09-27T11:52:28Z</dcterms:created>
  <dcterms:modified xsi:type="dcterms:W3CDTF">2021-02-16T16:19:13Z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